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UCHWAŁY 22.10.2019\5\"/>
    </mc:Choice>
  </mc:AlternateContent>
  <bookViews>
    <workbookView xWindow="0" yWindow="45" windowWidth="15960" windowHeight="18075" activeTab="1"/>
  </bookViews>
  <sheets>
    <sheet name="WF II st" sheetId="2" r:id="rId1"/>
    <sheet name="WF II st. SM" sheetId="3" r:id="rId2"/>
  </sheets>
  <calcPr calcId="162913"/>
</workbook>
</file>

<file path=xl/calcChain.xml><?xml version="1.0" encoding="utf-8"?>
<calcChain xmlns="http://schemas.openxmlformats.org/spreadsheetml/2006/main">
  <c r="AD80" i="3" l="1"/>
  <c r="AD79" i="3"/>
  <c r="T78" i="3"/>
  <c r="O77" i="3"/>
  <c r="J76" i="3"/>
  <c r="I75" i="3"/>
  <c r="H75" i="3" s="1"/>
  <c r="G75" i="3" s="1"/>
  <c r="F75" i="3"/>
  <c r="E75" i="3"/>
  <c r="D75" i="3"/>
  <c r="C75" i="3"/>
  <c r="I74" i="3"/>
  <c r="H74" i="3"/>
  <c r="G74" i="3" s="1"/>
  <c r="F74" i="3"/>
  <c r="D74" i="3"/>
  <c r="C74" i="3"/>
  <c r="E74" i="3" s="1"/>
  <c r="I73" i="3"/>
  <c r="H73" i="3" s="1"/>
  <c r="G73" i="3" s="1"/>
  <c r="F73" i="3"/>
  <c r="D73" i="3"/>
  <c r="C73" i="3"/>
  <c r="E73" i="3" s="1"/>
  <c r="I72" i="3"/>
  <c r="H72" i="3" s="1"/>
  <c r="F72" i="3"/>
  <c r="D72" i="3"/>
  <c r="C72" i="3"/>
  <c r="E72" i="3" s="1"/>
  <c r="I71" i="3"/>
  <c r="H71" i="3" s="1"/>
  <c r="G71" i="3" s="1"/>
  <c r="F71" i="3"/>
  <c r="E71" i="3"/>
  <c r="D71" i="3"/>
  <c r="C71" i="3"/>
  <c r="I69" i="3"/>
  <c r="H69" i="3" s="1"/>
  <c r="G69" i="3" s="1"/>
  <c r="W69" i="3" s="1"/>
  <c r="E69" i="3"/>
  <c r="V69" i="3" s="1"/>
  <c r="D69" i="3"/>
  <c r="C69" i="3"/>
  <c r="I67" i="3"/>
  <c r="H67" i="3"/>
  <c r="G67" i="3" s="1"/>
  <c r="D67" i="3"/>
  <c r="C67" i="3"/>
  <c r="E67" i="3" s="1"/>
  <c r="I65" i="3"/>
  <c r="H65" i="3" s="1"/>
  <c r="G65" i="3" s="1"/>
  <c r="E65" i="3"/>
  <c r="D65" i="3"/>
  <c r="C65" i="3"/>
  <c r="I63" i="3"/>
  <c r="H63" i="3"/>
  <c r="G63" i="3" s="1"/>
  <c r="D63" i="3"/>
  <c r="C63" i="3"/>
  <c r="E63" i="3" s="1"/>
  <c r="AC60" i="3"/>
  <c r="AC76" i="3" s="1"/>
  <c r="AB60" i="3"/>
  <c r="AA60" i="3"/>
  <c r="Z60" i="3"/>
  <c r="Y60" i="3"/>
  <c r="Y76" i="3" s="1"/>
  <c r="X60" i="3"/>
  <c r="W60" i="3"/>
  <c r="V60" i="3"/>
  <c r="U60" i="3"/>
  <c r="U76" i="3" s="1"/>
  <c r="T60" i="3"/>
  <c r="T76" i="3" s="1"/>
  <c r="S60" i="3"/>
  <c r="R60" i="3"/>
  <c r="Q60" i="3"/>
  <c r="P60" i="3"/>
  <c r="O60" i="3"/>
  <c r="N60" i="3"/>
  <c r="M60" i="3"/>
  <c r="L60" i="3"/>
  <c r="K60" i="3"/>
  <c r="J60" i="3"/>
  <c r="I60" i="3"/>
  <c r="G60" i="3"/>
  <c r="F60" i="3"/>
  <c r="D60" i="3"/>
  <c r="C60" i="3"/>
  <c r="H59" i="3"/>
  <c r="E59" i="3"/>
  <c r="H58" i="3"/>
  <c r="E58" i="3"/>
  <c r="H57" i="3"/>
  <c r="E57" i="3"/>
  <c r="H56" i="3"/>
  <c r="E56" i="3"/>
  <c r="H55" i="3"/>
  <c r="E55" i="3"/>
  <c r="H54" i="3"/>
  <c r="E54" i="3"/>
  <c r="H53" i="3"/>
  <c r="E53" i="3"/>
  <c r="H52" i="3"/>
  <c r="E52" i="3"/>
  <c r="E60" i="3" s="1"/>
  <c r="X50" i="3"/>
  <c r="U50" i="3"/>
  <c r="T50" i="3"/>
  <c r="S50" i="3"/>
  <c r="R50" i="3"/>
  <c r="Q50" i="3"/>
  <c r="P50" i="3"/>
  <c r="O50" i="3"/>
  <c r="N50" i="3"/>
  <c r="M50" i="3"/>
  <c r="L50" i="3"/>
  <c r="K50" i="3"/>
  <c r="J50" i="3"/>
  <c r="F50" i="3"/>
  <c r="V49" i="3"/>
  <c r="V50" i="3" s="1"/>
  <c r="I49" i="3"/>
  <c r="H49" i="3" s="1"/>
  <c r="G49" i="3" s="1"/>
  <c r="E49" i="3"/>
  <c r="D49" i="3"/>
  <c r="C49" i="3"/>
  <c r="AC47" i="3"/>
  <c r="Z47" i="3"/>
  <c r="Y47" i="3"/>
  <c r="X47" i="3"/>
  <c r="X78" i="3" s="1"/>
  <c r="U47" i="3"/>
  <c r="T47" i="3"/>
  <c r="S47" i="3"/>
  <c r="P47" i="3"/>
  <c r="P78" i="3" s="1"/>
  <c r="O47" i="3"/>
  <c r="N47" i="3"/>
  <c r="K47" i="3"/>
  <c r="J47" i="3"/>
  <c r="F47" i="3"/>
  <c r="I46" i="3"/>
  <c r="H46" i="3" s="1"/>
  <c r="G46" i="3" s="1"/>
  <c r="W46" i="3" s="1"/>
  <c r="D46" i="3"/>
  <c r="C46" i="3"/>
  <c r="E46" i="3" s="1"/>
  <c r="V46" i="3" s="1"/>
  <c r="I45" i="3"/>
  <c r="H45" i="3" s="1"/>
  <c r="G45" i="3" s="1"/>
  <c r="R45" i="3" s="1"/>
  <c r="D45" i="3"/>
  <c r="C45" i="3"/>
  <c r="E45" i="3" s="1"/>
  <c r="Q45" i="3" s="1"/>
  <c r="I44" i="3"/>
  <c r="H44" i="3" s="1"/>
  <c r="G44" i="3" s="1"/>
  <c r="AB44" i="3" s="1"/>
  <c r="D44" i="3"/>
  <c r="C44" i="3"/>
  <c r="I43" i="3"/>
  <c r="H43" i="3" s="1"/>
  <c r="G43" i="3" s="1"/>
  <c r="M43" i="3" s="1"/>
  <c r="D43" i="3"/>
  <c r="C43" i="3"/>
  <c r="I42" i="3"/>
  <c r="H42" i="3" s="1"/>
  <c r="G42" i="3" s="1"/>
  <c r="R42" i="3" s="1"/>
  <c r="D42" i="3"/>
  <c r="C42" i="3"/>
  <c r="E42" i="3" s="1"/>
  <c r="Q42" i="3" s="1"/>
  <c r="I41" i="3"/>
  <c r="H41" i="3" s="1"/>
  <c r="G41" i="3" s="1"/>
  <c r="AB41" i="3" s="1"/>
  <c r="AB47" i="3" s="1"/>
  <c r="AB78" i="3" s="1"/>
  <c r="D41" i="3"/>
  <c r="C41" i="3"/>
  <c r="E41" i="3" s="1"/>
  <c r="AA41" i="3" s="1"/>
  <c r="I40" i="3"/>
  <c r="H40" i="3" s="1"/>
  <c r="G40" i="3" s="1"/>
  <c r="M40" i="3" s="1"/>
  <c r="D40" i="3"/>
  <c r="C40" i="3"/>
  <c r="I39" i="3"/>
  <c r="H39" i="3" s="1"/>
  <c r="G39" i="3" s="1"/>
  <c r="R39" i="3" s="1"/>
  <c r="D39" i="3"/>
  <c r="C39" i="3"/>
  <c r="I38" i="3"/>
  <c r="H38" i="3" s="1"/>
  <c r="G38" i="3" s="1"/>
  <c r="M38" i="3" s="1"/>
  <c r="D38" i="3"/>
  <c r="C38" i="3"/>
  <c r="E38" i="3" s="1"/>
  <c r="L38" i="3" s="1"/>
  <c r="I37" i="3"/>
  <c r="H37" i="3" s="1"/>
  <c r="G37" i="3" s="1"/>
  <c r="W37" i="3" s="1"/>
  <c r="W47" i="3" s="1"/>
  <c r="D37" i="3"/>
  <c r="C37" i="3"/>
  <c r="E37" i="3" s="1"/>
  <c r="V37" i="3" s="1"/>
  <c r="I36" i="3"/>
  <c r="D36" i="3"/>
  <c r="D47" i="3" s="1"/>
  <c r="C36" i="3"/>
  <c r="C47" i="3" s="1"/>
  <c r="AC34" i="3"/>
  <c r="AA34" i="3"/>
  <c r="Z34" i="3"/>
  <c r="Y34" i="3"/>
  <c r="X34" i="3"/>
  <c r="W34" i="3"/>
  <c r="V34" i="3"/>
  <c r="U34" i="3"/>
  <c r="T34" i="3"/>
  <c r="S34" i="3"/>
  <c r="S77" i="3" s="1"/>
  <c r="P34" i="3"/>
  <c r="O34" i="3"/>
  <c r="N34" i="3"/>
  <c r="K34" i="3"/>
  <c r="K77" i="3" s="1"/>
  <c r="J34" i="3"/>
  <c r="F34" i="3"/>
  <c r="C34" i="3"/>
  <c r="H33" i="3"/>
  <c r="G33" i="3" s="1"/>
  <c r="D33" i="3"/>
  <c r="E33" i="3" s="1"/>
  <c r="I32" i="3"/>
  <c r="H32" i="3"/>
  <c r="G32" i="3" s="1"/>
  <c r="M32" i="3" s="1"/>
  <c r="D32" i="3"/>
  <c r="C32" i="3"/>
  <c r="E32" i="3" s="1"/>
  <c r="L32" i="3" s="1"/>
  <c r="I31" i="3"/>
  <c r="H31" i="3"/>
  <c r="G31" i="3" s="1"/>
  <c r="R31" i="3" s="1"/>
  <c r="D31" i="3"/>
  <c r="C31" i="3"/>
  <c r="E31" i="3" s="1"/>
  <c r="Q31" i="3" s="1"/>
  <c r="I30" i="3"/>
  <c r="H30" i="3" s="1"/>
  <c r="G30" i="3" s="1"/>
  <c r="E30" i="3"/>
  <c r="D30" i="3"/>
  <c r="C30" i="3"/>
  <c r="I29" i="3"/>
  <c r="H29" i="3" s="1"/>
  <c r="G29" i="3" s="1"/>
  <c r="R29" i="3" s="1"/>
  <c r="E29" i="3"/>
  <c r="Q29" i="3" s="1"/>
  <c r="Q34" i="3" s="1"/>
  <c r="D29" i="3"/>
  <c r="C29" i="3"/>
  <c r="L28" i="3"/>
  <c r="I28" i="3"/>
  <c r="H28" i="3" s="1"/>
  <c r="G28" i="3" s="1"/>
  <c r="M28" i="3" s="1"/>
  <c r="E28" i="3"/>
  <c r="D28" i="3"/>
  <c r="C28" i="3"/>
  <c r="AA27" i="3"/>
  <c r="I27" i="3"/>
  <c r="H27" i="3" s="1"/>
  <c r="G27" i="3" s="1"/>
  <c r="AB27" i="3" s="1"/>
  <c r="E27" i="3"/>
  <c r="D27" i="3"/>
  <c r="C27" i="3"/>
  <c r="I26" i="3"/>
  <c r="H26" i="3"/>
  <c r="G26" i="3" s="1"/>
  <c r="E26" i="3"/>
  <c r="I25" i="3"/>
  <c r="H25" i="3" s="1"/>
  <c r="G25" i="3" s="1"/>
  <c r="AB25" i="3" s="1"/>
  <c r="D25" i="3"/>
  <c r="C25" i="3"/>
  <c r="I24" i="3"/>
  <c r="H24" i="3"/>
  <c r="G24" i="3" s="1"/>
  <c r="AB24" i="3" s="1"/>
  <c r="AB34" i="3" s="1"/>
  <c r="D24" i="3"/>
  <c r="C24" i="3"/>
  <c r="E24" i="3" s="1"/>
  <c r="I23" i="3"/>
  <c r="I34" i="3" s="1"/>
  <c r="H23" i="3"/>
  <c r="D23" i="3"/>
  <c r="D34" i="3" s="1"/>
  <c r="C23" i="3"/>
  <c r="E23" i="3" s="1"/>
  <c r="AC21" i="3"/>
  <c r="Z21" i="3"/>
  <c r="Z76" i="3" s="1"/>
  <c r="Y21" i="3"/>
  <c r="X21" i="3"/>
  <c r="U21" i="3"/>
  <c r="T21" i="3"/>
  <c r="S21" i="3"/>
  <c r="R21" i="3"/>
  <c r="Q21" i="3"/>
  <c r="P21" i="3"/>
  <c r="O21" i="3"/>
  <c r="N21" i="3"/>
  <c r="N76" i="3" s="1"/>
  <c r="K21" i="3"/>
  <c r="J21" i="3"/>
  <c r="F21" i="3"/>
  <c r="I20" i="3"/>
  <c r="H20" i="3" s="1"/>
  <c r="G20" i="3" s="1"/>
  <c r="D20" i="3"/>
  <c r="C20" i="3"/>
  <c r="I19" i="3"/>
  <c r="H19" i="3" s="1"/>
  <c r="G19" i="3"/>
  <c r="E19" i="3"/>
  <c r="D19" i="3"/>
  <c r="C19" i="3"/>
  <c r="I18" i="3"/>
  <c r="H18" i="3" s="1"/>
  <c r="G18" i="3" s="1"/>
  <c r="W18" i="3" s="1"/>
  <c r="D18" i="3"/>
  <c r="C18" i="3"/>
  <c r="E18" i="3" s="1"/>
  <c r="V18" i="3" s="1"/>
  <c r="V21" i="3" s="1"/>
  <c r="I17" i="3"/>
  <c r="H17" i="3" s="1"/>
  <c r="G17" i="3" s="1"/>
  <c r="AB17" i="3" s="1"/>
  <c r="AB21" i="3" s="1"/>
  <c r="D17" i="3"/>
  <c r="C17" i="3"/>
  <c r="E17" i="3" s="1"/>
  <c r="AA17" i="3" s="1"/>
  <c r="AA21" i="3" s="1"/>
  <c r="I16" i="3"/>
  <c r="H16" i="3" s="1"/>
  <c r="G16" i="3"/>
  <c r="W16" i="3" s="1"/>
  <c r="D16" i="3"/>
  <c r="C16" i="3"/>
  <c r="E16" i="3" s="1"/>
  <c r="V16" i="3" s="1"/>
  <c r="I15" i="3"/>
  <c r="H15" i="3" s="1"/>
  <c r="G15" i="3" s="1"/>
  <c r="D15" i="3"/>
  <c r="C15" i="3"/>
  <c r="I14" i="3"/>
  <c r="H14" i="3" s="1"/>
  <c r="G14" i="3" s="1"/>
  <c r="D14" i="3"/>
  <c r="E14" i="3" s="1"/>
  <c r="C14" i="3"/>
  <c r="I13" i="3"/>
  <c r="H13" i="3" s="1"/>
  <c r="G13" i="3"/>
  <c r="M13" i="3" s="1"/>
  <c r="D13" i="3"/>
  <c r="E13" i="3" s="1"/>
  <c r="L13" i="3" s="1"/>
  <c r="C13" i="3"/>
  <c r="I12" i="3"/>
  <c r="H12" i="3" s="1"/>
  <c r="G12" i="3" s="1"/>
  <c r="M12" i="3" s="1"/>
  <c r="D12" i="3"/>
  <c r="E12" i="3" s="1"/>
  <c r="L12" i="3" s="1"/>
  <c r="C12" i="3"/>
  <c r="I11" i="3"/>
  <c r="D11" i="3"/>
  <c r="C11" i="3"/>
  <c r="C21" i="3" s="1"/>
  <c r="C77" i="3" s="1"/>
  <c r="AD69" i="2"/>
  <c r="AD68" i="2"/>
  <c r="O66" i="2"/>
  <c r="AC65" i="2"/>
  <c r="Z65" i="2"/>
  <c r="J65" i="2"/>
  <c r="AC64" i="2"/>
  <c r="U64" i="2"/>
  <c r="I63" i="2"/>
  <c r="F63" i="2"/>
  <c r="G63" i="2" s="1"/>
  <c r="D63" i="2"/>
  <c r="C63" i="2"/>
  <c r="E63" i="2" s="1"/>
  <c r="I62" i="2"/>
  <c r="F62" i="2"/>
  <c r="G62" i="2" s="1"/>
  <c r="D62" i="2"/>
  <c r="E62" i="2" s="1"/>
  <c r="C62" i="2"/>
  <c r="I61" i="2"/>
  <c r="F61" i="2"/>
  <c r="G61" i="2" s="1"/>
  <c r="D61" i="2"/>
  <c r="C61" i="2"/>
  <c r="E61" i="2" s="1"/>
  <c r="I60" i="2"/>
  <c r="F60" i="2"/>
  <c r="G60" i="2" s="1"/>
  <c r="D60" i="2"/>
  <c r="E60" i="2" s="1"/>
  <c r="C60" i="2"/>
  <c r="I59" i="2"/>
  <c r="F59" i="2"/>
  <c r="G59" i="2" s="1"/>
  <c r="D59" i="2"/>
  <c r="C59" i="2"/>
  <c r="E59" i="2" s="1"/>
  <c r="W57" i="2"/>
  <c r="I57" i="2"/>
  <c r="H57" i="2"/>
  <c r="G57" i="2"/>
  <c r="D57" i="2"/>
  <c r="C57" i="2"/>
  <c r="E57" i="2" s="1"/>
  <c r="V57" i="2" s="1"/>
  <c r="I55" i="2"/>
  <c r="H55" i="2" s="1"/>
  <c r="G55" i="2" s="1"/>
  <c r="D55" i="2"/>
  <c r="E55" i="2" s="1"/>
  <c r="C55" i="2"/>
  <c r="I53" i="2"/>
  <c r="H53" i="2"/>
  <c r="G53" i="2"/>
  <c r="D53" i="2"/>
  <c r="C53" i="2"/>
  <c r="E53" i="2" s="1"/>
  <c r="I51" i="2"/>
  <c r="H51" i="2" s="1"/>
  <c r="G51" i="2" s="1"/>
  <c r="D51" i="2"/>
  <c r="E51" i="2" s="1"/>
  <c r="C51" i="2"/>
  <c r="X48" i="2"/>
  <c r="U48" i="2"/>
  <c r="T48" i="2"/>
  <c r="I48" i="2"/>
  <c r="H48" i="2"/>
  <c r="F48" i="2"/>
  <c r="I47" i="2"/>
  <c r="H47" i="2"/>
  <c r="G47" i="2"/>
  <c r="G48" i="2" s="1"/>
  <c r="E47" i="2"/>
  <c r="V47" i="2" s="1"/>
  <c r="V48" i="2" s="1"/>
  <c r="D47" i="2"/>
  <c r="C47" i="2"/>
  <c r="AC45" i="2"/>
  <c r="AC66" i="2" s="1"/>
  <c r="AB45" i="2"/>
  <c r="Z45" i="2"/>
  <c r="Y45" i="2"/>
  <c r="Y65" i="2" s="1"/>
  <c r="X45" i="2"/>
  <c r="U45" i="2"/>
  <c r="U65" i="2" s="1"/>
  <c r="T45" i="2"/>
  <c r="S45" i="2"/>
  <c r="P45" i="2"/>
  <c r="O45" i="2"/>
  <c r="N45" i="2"/>
  <c r="K45" i="2"/>
  <c r="J45" i="2"/>
  <c r="F45" i="2"/>
  <c r="I44" i="2"/>
  <c r="H44" i="2" s="1"/>
  <c r="G44" i="2" s="1"/>
  <c r="W44" i="2" s="1"/>
  <c r="D44" i="2"/>
  <c r="E44" i="2" s="1"/>
  <c r="V44" i="2" s="1"/>
  <c r="C44" i="2"/>
  <c r="I43" i="2"/>
  <c r="H43" i="2" s="1"/>
  <c r="G43" i="2" s="1"/>
  <c r="R43" i="2" s="1"/>
  <c r="D43" i="2"/>
  <c r="E43" i="2" s="1"/>
  <c r="Q43" i="2" s="1"/>
  <c r="C43" i="2"/>
  <c r="I42" i="2"/>
  <c r="H42" i="2" s="1"/>
  <c r="G42" i="2" s="1"/>
  <c r="AB42" i="2" s="1"/>
  <c r="D42" i="2"/>
  <c r="E42" i="2" s="1"/>
  <c r="AA42" i="2" s="1"/>
  <c r="C42" i="2"/>
  <c r="I41" i="2"/>
  <c r="H41" i="2" s="1"/>
  <c r="G41" i="2" s="1"/>
  <c r="M41" i="2" s="1"/>
  <c r="E41" i="2"/>
  <c r="L41" i="2" s="1"/>
  <c r="D41" i="2"/>
  <c r="C41" i="2"/>
  <c r="I40" i="2"/>
  <c r="H40" i="2" s="1"/>
  <c r="G40" i="2" s="1"/>
  <c r="R40" i="2" s="1"/>
  <c r="D40" i="2"/>
  <c r="E40" i="2" s="1"/>
  <c r="Q40" i="2" s="1"/>
  <c r="C40" i="2"/>
  <c r="I39" i="2"/>
  <c r="H39" i="2" s="1"/>
  <c r="G39" i="2" s="1"/>
  <c r="AB39" i="2" s="1"/>
  <c r="D39" i="2"/>
  <c r="E39" i="2" s="1"/>
  <c r="AA39" i="2" s="1"/>
  <c r="C39" i="2"/>
  <c r="I38" i="2"/>
  <c r="H38" i="2" s="1"/>
  <c r="G38" i="2" s="1"/>
  <c r="M38" i="2" s="1"/>
  <c r="D38" i="2"/>
  <c r="E38" i="2" s="1"/>
  <c r="L38" i="2" s="1"/>
  <c r="C38" i="2"/>
  <c r="I37" i="2"/>
  <c r="H37" i="2" s="1"/>
  <c r="G37" i="2" s="1"/>
  <c r="R37" i="2" s="1"/>
  <c r="E37" i="2"/>
  <c r="Q37" i="2" s="1"/>
  <c r="D37" i="2"/>
  <c r="C37" i="2"/>
  <c r="I36" i="2"/>
  <c r="H36" i="2" s="1"/>
  <c r="G36" i="2" s="1"/>
  <c r="M36" i="2" s="1"/>
  <c r="M45" i="2" s="1"/>
  <c r="D36" i="2"/>
  <c r="E36" i="2" s="1"/>
  <c r="L36" i="2" s="1"/>
  <c r="L45" i="2" s="1"/>
  <c r="C36" i="2"/>
  <c r="I35" i="2"/>
  <c r="H35" i="2" s="1"/>
  <c r="G35" i="2" s="1"/>
  <c r="W35" i="2" s="1"/>
  <c r="D35" i="2"/>
  <c r="E35" i="2" s="1"/>
  <c r="V35" i="2" s="1"/>
  <c r="V45" i="2" s="1"/>
  <c r="C35" i="2"/>
  <c r="I34" i="2"/>
  <c r="H34" i="2" s="1"/>
  <c r="G34" i="2" s="1"/>
  <c r="D34" i="2"/>
  <c r="D45" i="2" s="1"/>
  <c r="C34" i="2"/>
  <c r="C45" i="2" s="1"/>
  <c r="AC32" i="2"/>
  <c r="AA32" i="2"/>
  <c r="Z32" i="2"/>
  <c r="Y32" i="2"/>
  <c r="X32" i="2"/>
  <c r="X64" i="2" s="1"/>
  <c r="W32" i="2"/>
  <c r="V32" i="2"/>
  <c r="U32" i="2"/>
  <c r="T32" i="2"/>
  <c r="T64" i="2" s="1"/>
  <c r="S32" i="2"/>
  <c r="P32" i="2"/>
  <c r="P64" i="2" s="1"/>
  <c r="O32" i="2"/>
  <c r="N32" i="2"/>
  <c r="K32" i="2"/>
  <c r="J32" i="2"/>
  <c r="F32" i="2"/>
  <c r="H31" i="2"/>
  <c r="G31" i="2" s="1"/>
  <c r="D31" i="2"/>
  <c r="E31" i="2" s="1"/>
  <c r="I30" i="2"/>
  <c r="H30" i="2"/>
  <c r="G30" i="2" s="1"/>
  <c r="M30" i="2" s="1"/>
  <c r="D30" i="2"/>
  <c r="C30" i="2"/>
  <c r="E30" i="2" s="1"/>
  <c r="L30" i="2" s="1"/>
  <c r="I29" i="2"/>
  <c r="H29" i="2"/>
  <c r="G29" i="2" s="1"/>
  <c r="R29" i="2" s="1"/>
  <c r="D29" i="2"/>
  <c r="C29" i="2"/>
  <c r="E29" i="2" s="1"/>
  <c r="Q29" i="2" s="1"/>
  <c r="I28" i="2"/>
  <c r="H28" i="2" s="1"/>
  <c r="G28" i="2"/>
  <c r="E28" i="2"/>
  <c r="D28" i="2"/>
  <c r="C28" i="2"/>
  <c r="R27" i="2"/>
  <c r="R32" i="2" s="1"/>
  <c r="I27" i="2"/>
  <c r="H27" i="2" s="1"/>
  <c r="G27" i="2"/>
  <c r="E27" i="2"/>
  <c r="Q27" i="2" s="1"/>
  <c r="Q32" i="2" s="1"/>
  <c r="D27" i="2"/>
  <c r="C27" i="2"/>
  <c r="M26" i="2"/>
  <c r="L26" i="2"/>
  <c r="I26" i="2"/>
  <c r="H26" i="2" s="1"/>
  <c r="G26" i="2"/>
  <c r="E26" i="2"/>
  <c r="D26" i="2"/>
  <c r="C26" i="2"/>
  <c r="AA25" i="2"/>
  <c r="I25" i="2"/>
  <c r="H25" i="2" s="1"/>
  <c r="G25" i="2" s="1"/>
  <c r="E25" i="2"/>
  <c r="D25" i="2"/>
  <c r="C25" i="2"/>
  <c r="I24" i="2"/>
  <c r="H24" i="2"/>
  <c r="G24" i="2" s="1"/>
  <c r="E24" i="2"/>
  <c r="AB23" i="2"/>
  <c r="I23" i="2"/>
  <c r="H23" i="2" s="1"/>
  <c r="G23" i="2" s="1"/>
  <c r="D23" i="2"/>
  <c r="E23" i="2" s="1"/>
  <c r="C23" i="2"/>
  <c r="I22" i="2"/>
  <c r="H22" i="2"/>
  <c r="G22" i="2" s="1"/>
  <c r="AB22" i="2" s="1"/>
  <c r="D22" i="2"/>
  <c r="C22" i="2"/>
  <c r="E22" i="2" s="1"/>
  <c r="I21" i="2"/>
  <c r="H21" i="2"/>
  <c r="G21" i="2" s="1"/>
  <c r="M21" i="2" s="1"/>
  <c r="D21" i="2"/>
  <c r="D32" i="2" s="1"/>
  <c r="C21" i="2"/>
  <c r="E21" i="2" s="1"/>
  <c r="AC19" i="2"/>
  <c r="Z19" i="2"/>
  <c r="Y19" i="2"/>
  <c r="Y66" i="2" s="1"/>
  <c r="X19" i="2"/>
  <c r="U19" i="2"/>
  <c r="U66" i="2" s="1"/>
  <c r="T19" i="2"/>
  <c r="S19" i="2"/>
  <c r="S66" i="2" s="1"/>
  <c r="R19" i="2"/>
  <c r="Q19" i="2"/>
  <c r="P19" i="2"/>
  <c r="P65" i="2" s="1"/>
  <c r="O19" i="2"/>
  <c r="N19" i="2"/>
  <c r="N64" i="2" s="1"/>
  <c r="K19" i="2"/>
  <c r="J19" i="2"/>
  <c r="J64" i="2" s="1"/>
  <c r="F19" i="2"/>
  <c r="I18" i="2"/>
  <c r="H18" i="2" s="1"/>
  <c r="G18" i="2" s="1"/>
  <c r="D18" i="2"/>
  <c r="E18" i="2" s="1"/>
  <c r="C18" i="2"/>
  <c r="I17" i="2"/>
  <c r="H17" i="2"/>
  <c r="G17" i="2"/>
  <c r="D17" i="2"/>
  <c r="C17" i="2"/>
  <c r="E17" i="2" s="1"/>
  <c r="I16" i="2"/>
  <c r="H16" i="2"/>
  <c r="G16" i="2" s="1"/>
  <c r="W16" i="2" s="1"/>
  <c r="D16" i="2"/>
  <c r="C16" i="2"/>
  <c r="E16" i="2" s="1"/>
  <c r="V16" i="2" s="1"/>
  <c r="I15" i="2"/>
  <c r="H15" i="2"/>
  <c r="G15" i="2" s="1"/>
  <c r="AB15" i="2" s="1"/>
  <c r="AB19" i="2" s="1"/>
  <c r="D15" i="2"/>
  <c r="C15" i="2"/>
  <c r="E15" i="2" s="1"/>
  <c r="AA15" i="2" s="1"/>
  <c r="AA19" i="2" s="1"/>
  <c r="I14" i="2"/>
  <c r="H14" i="2"/>
  <c r="G14" i="2" s="1"/>
  <c r="W14" i="2" s="1"/>
  <c r="D14" i="2"/>
  <c r="C14" i="2"/>
  <c r="E14" i="2" s="1"/>
  <c r="V14" i="2" s="1"/>
  <c r="V19" i="2" s="1"/>
  <c r="I13" i="2"/>
  <c r="H13" i="2"/>
  <c r="G13" i="2"/>
  <c r="E13" i="2"/>
  <c r="D13" i="2"/>
  <c r="C13" i="2"/>
  <c r="I12" i="2"/>
  <c r="H12" i="2"/>
  <c r="G12" i="2" s="1"/>
  <c r="D12" i="2"/>
  <c r="C12" i="2"/>
  <c r="E12" i="2" s="1"/>
  <c r="I11" i="2"/>
  <c r="H11" i="2"/>
  <c r="G11" i="2" s="1"/>
  <c r="M11" i="2" s="1"/>
  <c r="D11" i="2"/>
  <c r="C11" i="2"/>
  <c r="E11" i="2" s="1"/>
  <c r="L11" i="2" s="1"/>
  <c r="I10" i="2"/>
  <c r="H10" i="2"/>
  <c r="G10" i="2" s="1"/>
  <c r="M10" i="2" s="1"/>
  <c r="M19" i="2" s="1"/>
  <c r="D10" i="2"/>
  <c r="C10" i="2"/>
  <c r="E10" i="2" s="1"/>
  <c r="L10" i="2" s="1"/>
  <c r="I9" i="2"/>
  <c r="H9" i="2"/>
  <c r="G9" i="2"/>
  <c r="E9" i="2"/>
  <c r="D9" i="2"/>
  <c r="C9" i="2"/>
  <c r="G19" i="2" l="1"/>
  <c r="V66" i="2"/>
  <c r="V64" i="2"/>
  <c r="V65" i="2"/>
  <c r="AA45" i="2"/>
  <c r="AA66" i="2" s="1"/>
  <c r="L19" i="2"/>
  <c r="W19" i="2"/>
  <c r="AA65" i="2"/>
  <c r="AB25" i="2"/>
  <c r="AB32" i="2" s="1"/>
  <c r="G32" i="2"/>
  <c r="F64" i="2"/>
  <c r="Z66" i="2"/>
  <c r="Z64" i="2"/>
  <c r="C32" i="2"/>
  <c r="H32" i="2"/>
  <c r="E34" i="2"/>
  <c r="H45" i="2"/>
  <c r="J66" i="2"/>
  <c r="H36" i="3"/>
  <c r="I47" i="3"/>
  <c r="K64" i="2"/>
  <c r="K65" i="2"/>
  <c r="O64" i="2"/>
  <c r="O65" i="2"/>
  <c r="S64" i="2"/>
  <c r="S65" i="2"/>
  <c r="M32" i="2"/>
  <c r="M65" i="2" s="1"/>
  <c r="G45" i="2"/>
  <c r="R34" i="2"/>
  <c r="R45" i="2" s="1"/>
  <c r="R66" i="2" s="1"/>
  <c r="I45" i="2"/>
  <c r="W47" i="2"/>
  <c r="W48" i="2" s="1"/>
  <c r="Y64" i="2"/>
  <c r="F65" i="2"/>
  <c r="N65" i="2"/>
  <c r="K66" i="2"/>
  <c r="M21" i="3"/>
  <c r="C19" i="2"/>
  <c r="H19" i="2"/>
  <c r="D19" i="2"/>
  <c r="I19" i="2"/>
  <c r="T65" i="2"/>
  <c r="X65" i="2"/>
  <c r="I32" i="2"/>
  <c r="W45" i="2"/>
  <c r="F66" i="2"/>
  <c r="N66" i="2"/>
  <c r="I21" i="3"/>
  <c r="H11" i="3"/>
  <c r="W21" i="3"/>
  <c r="R34" i="3"/>
  <c r="E19" i="2"/>
  <c r="E32" i="2"/>
  <c r="L21" i="2"/>
  <c r="L32" i="2" s="1"/>
  <c r="C78" i="3"/>
  <c r="P66" i="2"/>
  <c r="T66" i="2"/>
  <c r="X66" i="2"/>
  <c r="L23" i="3"/>
  <c r="L34" i="3" s="1"/>
  <c r="E25" i="3"/>
  <c r="E34" i="3" s="1"/>
  <c r="V47" i="3"/>
  <c r="H60" i="3"/>
  <c r="J77" i="3"/>
  <c r="J78" i="3"/>
  <c r="N77" i="3"/>
  <c r="N78" i="3"/>
  <c r="V77" i="3"/>
  <c r="V78" i="3"/>
  <c r="Z77" i="3"/>
  <c r="Z78" i="3"/>
  <c r="L21" i="3"/>
  <c r="E20" i="3"/>
  <c r="M47" i="3"/>
  <c r="E40" i="3"/>
  <c r="L40" i="3" s="1"/>
  <c r="L47" i="3" s="1"/>
  <c r="E44" i="3"/>
  <c r="AA44" i="3" s="1"/>
  <c r="AA47" i="3" s="1"/>
  <c r="H50" i="3"/>
  <c r="F77" i="3"/>
  <c r="F78" i="3"/>
  <c r="K78" i="3"/>
  <c r="O78" i="3"/>
  <c r="S78" i="3"/>
  <c r="G72" i="3"/>
  <c r="F76" i="3"/>
  <c r="V76" i="3"/>
  <c r="D21" i="3"/>
  <c r="D78" i="3" s="1"/>
  <c r="E15" i="3"/>
  <c r="G23" i="3"/>
  <c r="H34" i="3"/>
  <c r="E39" i="3"/>
  <c r="Q39" i="3" s="1"/>
  <c r="E43" i="3"/>
  <c r="L43" i="3" s="1"/>
  <c r="G50" i="3"/>
  <c r="W49" i="3"/>
  <c r="W50" i="3" s="1"/>
  <c r="W76" i="3" s="1"/>
  <c r="P76" i="3"/>
  <c r="X76" i="3"/>
  <c r="AB76" i="3"/>
  <c r="E11" i="3"/>
  <c r="E21" i="3" s="1"/>
  <c r="E36" i="3"/>
  <c r="I50" i="3"/>
  <c r="I78" i="3" s="1"/>
  <c r="C76" i="3"/>
  <c r="K76" i="3"/>
  <c r="O76" i="3"/>
  <c r="S76" i="3"/>
  <c r="D77" i="3"/>
  <c r="P77" i="3"/>
  <c r="T77" i="3"/>
  <c r="X77" i="3"/>
  <c r="AB77" i="3"/>
  <c r="U78" i="3"/>
  <c r="Y78" i="3"/>
  <c r="AC78" i="3"/>
  <c r="I77" i="3"/>
  <c r="U77" i="3"/>
  <c r="Y77" i="3"/>
  <c r="AC77" i="3"/>
  <c r="AA76" i="3" l="1"/>
  <c r="AA77" i="3"/>
  <c r="AA78" i="3"/>
  <c r="L76" i="3"/>
  <c r="L78" i="3"/>
  <c r="L77" i="3"/>
  <c r="AB65" i="2"/>
  <c r="AB64" i="2"/>
  <c r="AB66" i="2"/>
  <c r="D76" i="3"/>
  <c r="I76" i="3"/>
  <c r="H65" i="2"/>
  <c r="H66" i="2"/>
  <c r="H64" i="2"/>
  <c r="G36" i="3"/>
  <c r="H47" i="3"/>
  <c r="H78" i="3" s="1"/>
  <c r="E45" i="2"/>
  <c r="Q34" i="2"/>
  <c r="Q45" i="2" s="1"/>
  <c r="M64" i="2"/>
  <c r="W77" i="3"/>
  <c r="C64" i="2"/>
  <c r="C65" i="2"/>
  <c r="C66" i="2"/>
  <c r="R64" i="2"/>
  <c r="AA64" i="2"/>
  <c r="M66" i="2"/>
  <c r="R65" i="2"/>
  <c r="E47" i="3"/>
  <c r="E78" i="3" s="1"/>
  <c r="Q36" i="3"/>
  <c r="Q47" i="3" s="1"/>
  <c r="M23" i="3"/>
  <c r="M34" i="3" s="1"/>
  <c r="G34" i="3"/>
  <c r="H21" i="3"/>
  <c r="H76" i="3" s="1"/>
  <c r="G11" i="3"/>
  <c r="G21" i="3" s="1"/>
  <c r="I66" i="2"/>
  <c r="I65" i="2"/>
  <c r="I64" i="2"/>
  <c r="W64" i="2"/>
  <c r="W65" i="2"/>
  <c r="W66" i="2"/>
  <c r="G64" i="2"/>
  <c r="G65" i="2"/>
  <c r="G66" i="2"/>
  <c r="W78" i="3"/>
  <c r="E66" i="2"/>
  <c r="E64" i="2"/>
  <c r="E65" i="2"/>
  <c r="D65" i="2"/>
  <c r="D66" i="2"/>
  <c r="D64" i="2"/>
  <c r="L65" i="2"/>
  <c r="L66" i="2"/>
  <c r="L64" i="2"/>
  <c r="M76" i="3" l="1"/>
  <c r="M78" i="3"/>
  <c r="M77" i="3"/>
  <c r="H77" i="3"/>
  <c r="Q77" i="3"/>
  <c r="Q76" i="3"/>
  <c r="Q78" i="3"/>
  <c r="G47" i="3"/>
  <c r="G78" i="3" s="1"/>
  <c r="R36" i="3"/>
  <c r="R47" i="3" s="1"/>
  <c r="E76" i="3"/>
  <c r="Q65" i="2"/>
  <c r="Q64" i="2"/>
  <c r="Q66" i="2"/>
  <c r="E77" i="3"/>
  <c r="G76" i="3" l="1"/>
  <c r="R78" i="3"/>
  <c r="R76" i="3"/>
  <c r="R77" i="3"/>
  <c r="G77" i="3"/>
</calcChain>
</file>

<file path=xl/sharedStrings.xml><?xml version="1.0" encoding="utf-8"?>
<sst xmlns="http://schemas.openxmlformats.org/spreadsheetml/2006/main" count="343" uniqueCount="132">
  <si>
    <t>PLAN  STUDIÓW STACJONARNYCH</t>
  </si>
  <si>
    <t>KIERUNEK WYCHOWANIE FIZYCZNE II STOPIEŃ</t>
  </si>
  <si>
    <t>Akademia Wychowania Fizycznego Józefa Piłsudskiego w Warszawie</t>
  </si>
  <si>
    <t>Wymiar godzin</t>
  </si>
  <si>
    <t xml:space="preserve">Zajęcia konta-ktowe**                                                                    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</si>
  <si>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</si>
  <si>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</si>
  <si>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</si>
  <si>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</si>
  <si>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</si>
  <si>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</si>
  <si>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</si>
  <si>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</si>
  <si>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k</t>
  </si>
  <si>
    <t>pw</t>
  </si>
  <si>
    <t>E</t>
  </si>
  <si>
    <t>I</t>
  </si>
  <si>
    <t>PRZEDMIOTY PODSTAWOWE</t>
  </si>
  <si>
    <t>Język obcy II*</t>
  </si>
  <si>
    <t>E-2</t>
  </si>
  <si>
    <t>Ekologia</t>
  </si>
  <si>
    <t>Z-1</t>
  </si>
  <si>
    <t>Filozofia/Etyka*</t>
  </si>
  <si>
    <t>E-1</t>
  </si>
  <si>
    <t xml:space="preserve">Metody badań w wychowaniu fizycznym i sporcie </t>
  </si>
  <si>
    <t>Badania i wdrożenia w praktyce*</t>
  </si>
  <si>
    <t>Z-2</t>
  </si>
  <si>
    <t xml:space="preserve">Pedagogika kf </t>
  </si>
  <si>
    <t>E-3</t>
  </si>
  <si>
    <t>Psychologia aktywności fizycznej</t>
  </si>
  <si>
    <t>E-4</t>
  </si>
  <si>
    <t>Socjologia</t>
  </si>
  <si>
    <t>Statystyka</t>
  </si>
  <si>
    <t>Seminarium magisterskie*</t>
  </si>
  <si>
    <t>RAZEM</t>
  </si>
  <si>
    <t>II</t>
  </si>
  <si>
    <t>PRZEDMIOTY KIERUNKOWE</t>
  </si>
  <si>
    <t>Teoria i technologia treningu sportowego</t>
  </si>
  <si>
    <t>Turystyka szkolna</t>
  </si>
  <si>
    <t>Z-4</t>
  </si>
  <si>
    <t>Zarządzanie innowacjami w przedsiębiorstwach turystycznych i sportowych</t>
  </si>
  <si>
    <t>Ekonomiczno-prawne podstawy działalności biznesowej w sporcie</t>
  </si>
  <si>
    <t>Z-3</t>
  </si>
  <si>
    <t>Biometria</t>
  </si>
  <si>
    <t>Biochemia wysiłku fizycznego</t>
  </si>
  <si>
    <t>Fizjologia wysiłku fizycznego</t>
  </si>
  <si>
    <t>Podstawy dietetyki</t>
  </si>
  <si>
    <t>Zarządzanie i marketing – techniki decyzyjne</t>
  </si>
  <si>
    <t>Etnologia sportu i rekreacji/Olimpizm*</t>
  </si>
  <si>
    <t>Przedmiot ogólnouczelniany lub niezwiązany z kierunkiem studiów</t>
  </si>
  <si>
    <t>Realizowany w wybranym semestrze</t>
  </si>
  <si>
    <t>III</t>
  </si>
  <si>
    <t>DYDAKTYKA WYCHOWANIA FIZYCZNEGO</t>
  </si>
  <si>
    <t>Zaawansowana metodyka wf</t>
  </si>
  <si>
    <t>Wychowanie fizyczne specjalne</t>
  </si>
  <si>
    <t>Trening zdrowotny</t>
  </si>
  <si>
    <t>Tenis</t>
  </si>
  <si>
    <t>Gimnastyka</t>
  </si>
  <si>
    <t>Pływanie</t>
  </si>
  <si>
    <t>Lekkoatletyka</t>
  </si>
  <si>
    <t>Koszykówka</t>
  </si>
  <si>
    <t>Piłka nożna</t>
  </si>
  <si>
    <t>Piłka ręczna</t>
  </si>
  <si>
    <t>Piłka siatkowa</t>
  </si>
  <si>
    <t>IV</t>
  </si>
  <si>
    <t>PRZEDMIOTY DO WYBORU</t>
  </si>
  <si>
    <t>Zajęcia ruchowe (do wyboru)*</t>
  </si>
  <si>
    <t>V</t>
  </si>
  <si>
    <t>Specjalność</t>
  </si>
  <si>
    <t>Va</t>
  </si>
  <si>
    <t>SPECJALNOŚĆ SPORTOWA</t>
  </si>
  <si>
    <t>34a</t>
  </si>
  <si>
    <t>Specjalizacja instruktorska/trenerska#*</t>
  </si>
  <si>
    <t>Vb</t>
  </si>
  <si>
    <t>SPECJALNOŚĆ REKREACYJNA</t>
  </si>
  <si>
    <t>34b</t>
  </si>
  <si>
    <t>Specjalizacja instruktorska (rekreacja)*</t>
  </si>
  <si>
    <t>Vc</t>
  </si>
  <si>
    <t>SPECJALNOŚĆ EDUKACJA ZDROWOTNA</t>
  </si>
  <si>
    <t>34c</t>
  </si>
  <si>
    <t>Korektywa i kompensacja / Odnowa biologiczna*</t>
  </si>
  <si>
    <t>VI</t>
  </si>
  <si>
    <t>PRAKTYKI</t>
  </si>
  <si>
    <t>Praktyki zawodowe^</t>
  </si>
  <si>
    <t>VII</t>
  </si>
  <si>
    <t>MODUŁ PEDAGOGICZNO-PSYCHOLOGICZNY**</t>
  </si>
  <si>
    <t>Psychologia</t>
  </si>
  <si>
    <t xml:space="preserve">Pedagogika </t>
  </si>
  <si>
    <t>Praktyki psychologiczno-pedagogiczne</t>
  </si>
  <si>
    <t>Podstawy dydaktyki</t>
  </si>
  <si>
    <t>Emisja głosu</t>
  </si>
  <si>
    <t>INSTRUKTOR/TRENER SPORTU</t>
  </si>
  <si>
    <t>INSTRUKTOR REKREACJI</t>
  </si>
  <si>
    <t>KOREKTYWA I KOMPENSACJA/ ODNOWA BIOLOGICZNA</t>
  </si>
  <si>
    <t>Łącznie</t>
  </si>
  <si>
    <t>ZALICZENIA</t>
  </si>
  <si>
    <t>EGZAMINY</t>
  </si>
  <si>
    <r>
      <rPr>
        <u/>
        <sz val="9"/>
        <color indexed="8"/>
        <rFont val="Times New Roman"/>
      </rPr>
      <t>Zajęcia ruchowe (do wyboru)</t>
    </r>
    <r>
      <rPr>
        <sz val="9"/>
        <color indexed="8"/>
        <rFont val="Times New Roman"/>
      </rPr>
      <t>: aqua fitness, free diving, dance-fitness, korfball, grappling, trening kondycyjny oraz inne propozycje katedr</t>
    </r>
  </si>
  <si>
    <t xml:space="preserve">Zajęcia do wyboru przez studenta: pozycje: 1, 3, 5, 10, 33, 34 </t>
  </si>
  <si>
    <t>* - łączna liczba godzin z udziałem prowadzącego (wykłady, ćwiczenia, egzaminy, konsultacje)</t>
  </si>
  <si>
    <t># - w ramach specjalizacji instruktorskiej (150 godz); w ramach specjalizacji trenerskiej (150 godz.) + 120 godz. nieobjętych planem studiów (płatnych)</t>
  </si>
  <si>
    <t>^- realizowane w szkołach ponadpodstawowych</t>
  </si>
  <si>
    <t>**-moduł realizowany przez studentów, którzy nie posiadają kwalifikacji wymaganych od nauczycieli (zgodnych ze standardami kształcenia przygotowującego do wykonywania zawodu nauczyciela)</t>
  </si>
  <si>
    <t>SPECJALNOŚĆ - WYCHOWANIE FIZYCZNE W SŁUŻBACH MUNDUROWYCH</t>
  </si>
  <si>
    <t>SPECJALNOŚĆ  WF W SŁUŻBACH MUNDUROWYCH</t>
  </si>
  <si>
    <t>Pływanie użytkowe i ekstremalne (do wyboru)*</t>
  </si>
  <si>
    <t>Walka wręcz - z bronią (do wyboru)*</t>
  </si>
  <si>
    <t>Terenoznastwo i biegi na orientację (do wyboru)*</t>
  </si>
  <si>
    <t>34d</t>
  </si>
  <si>
    <t>Surwiwal (do wyboru)*</t>
  </si>
  <si>
    <t>34e</t>
  </si>
  <si>
    <t>Techniki i strategie negocjacyjne</t>
  </si>
  <si>
    <t>34f</t>
  </si>
  <si>
    <t>Preorientacja w służbach mundurowych</t>
  </si>
  <si>
    <t>34g</t>
  </si>
  <si>
    <t>Medycyna katastrof</t>
  </si>
  <si>
    <t>34h</t>
  </si>
  <si>
    <t>Obóz militarno-obronny (5 dni)</t>
  </si>
  <si>
    <t>SPECJALNOŚĆ</t>
  </si>
  <si>
    <t>VIa</t>
  </si>
  <si>
    <t>35a</t>
  </si>
  <si>
    <t>VIb</t>
  </si>
  <si>
    <t>35b</t>
  </si>
  <si>
    <t>VIc</t>
  </si>
  <si>
    <t>35c</t>
  </si>
  <si>
    <t>VIII</t>
  </si>
  <si>
    <t>Pedagogika</t>
  </si>
  <si>
    <r>
      <rPr>
        <u/>
        <sz val="9"/>
        <color indexed="8"/>
        <rFont val="Times New Roman"/>
      </rPr>
      <t>Zajęcia ruchowe (do wyboru)</t>
    </r>
    <r>
      <rPr>
        <sz val="9"/>
        <color indexed="8"/>
        <rFont val="Times New Roman"/>
      </rPr>
      <t>: aqua fitness, trening koordynacyjny, free diving, dance-fitness, korfball, grappling, trening kondycyjny oraz inne propozycje katedr</t>
    </r>
  </si>
  <si>
    <t>Wydział Wychowania Fizycznego i Zdrowia w Białej Podlaskiej</t>
  </si>
  <si>
    <t>INSTRUKTOR  SPORTU</t>
  </si>
  <si>
    <t xml:space="preserve">KOREKTYWA I KOMPENSACJA/ ODNOWA BIOLOGICZNA </t>
  </si>
  <si>
    <t>Zał. nr 6 do Uchwały 5/2019/2020 z dn. 22.10.2019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</si>
</sst>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b/>
      <sz val="9"/>
      <color indexed="14"/>
      <name val="Times New Roman"/>
    </font>
    <font>
      <b/>
      <sz val="8"/>
      <color indexed="8"/>
      <name val="Times New Roman"/>
    </font>
    <font>
      <b/>
      <sz val="8"/>
      <color indexed="15"/>
      <name val="Times New Roman"/>
    </font>
    <font>
      <b/>
      <sz val="9"/>
      <color indexed="15"/>
      <name val="Times New Roman"/>
    </font>
    <font>
      <b/>
      <sz val="9"/>
      <color indexed="16"/>
      <name val="Times New Roman"/>
    </font>
    <font>
      <sz val="9"/>
      <color indexed="8"/>
      <name val="Times New Roman"/>
    </font>
    <font>
      <sz val="8"/>
      <color indexed="8"/>
      <name val="Times New Roman"/>
    </font>
    <font>
      <u/>
      <sz val="9"/>
      <color indexed="8"/>
      <name val="Times New Roman"/>
    </font>
    <font>
      <sz val="9"/>
      <color indexed="16"/>
      <name val="Times New Roman"/>
    </font>
    <font>
      <b/>
      <sz val="9"/>
      <color indexed="12"/>
      <name val="Times New Roman"/>
    </font>
    <font>
      <b/>
      <sz val="9"/>
      <color indexed="17"/>
      <name val="Times New Roman"/>
    </font>
    <font>
      <b/>
      <sz val="9"/>
      <color indexed="18"/>
      <name val="Times New Roman"/>
    </font>
    <font>
      <sz val="9"/>
      <color indexed="15"/>
      <name val="Times New Roman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2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75">
    <xf numFmtId="0" fontId="0" fillId="0" borderId="0" xfId="0" applyFont="1" applyAlignment="1"/>
    <xf numFmtId="0" fontId="0" fillId="0" borderId="0" xfId="0" applyNumberFormat="1" applyFont="1" applyAlignment="1"/>
    <xf numFmtId="0" fontId="3" fillId="2" borderId="10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42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>
      <alignment horizontal="left"/>
    </xf>
    <xf numFmtId="0" fontId="3" fillId="2" borderId="43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44" xfId="0" applyNumberFormat="1" applyFont="1" applyFill="1" applyBorder="1" applyAlignment="1">
      <alignment horizontal="center"/>
    </xf>
    <xf numFmtId="0" fontId="7" fillId="2" borderId="44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49" fontId="3" fillId="2" borderId="42" xfId="0" applyNumberFormat="1" applyFont="1" applyFill="1" applyBorder="1" applyAlignment="1">
      <alignment horizontal="left"/>
    </xf>
    <xf numFmtId="0" fontId="3" fillId="2" borderId="45" xfId="0" applyNumberFormat="1" applyFont="1" applyFill="1" applyBorder="1" applyAlignment="1">
      <alignment horizontal="center"/>
    </xf>
    <xf numFmtId="49" fontId="9" fillId="2" borderId="45" xfId="0" applyNumberFormat="1" applyFont="1" applyFill="1" applyBorder="1" applyAlignment="1">
      <alignment horizontal="left"/>
    </xf>
    <xf numFmtId="0" fontId="3" fillId="2" borderId="4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47" xfId="0" applyNumberFormat="1" applyFont="1" applyFill="1" applyBorder="1" applyAlignment="1">
      <alignment horizontal="center"/>
    </xf>
    <xf numFmtId="0" fontId="7" fillId="2" borderId="47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right"/>
    </xf>
    <xf numFmtId="49" fontId="3" fillId="2" borderId="45" xfId="0" applyNumberFormat="1" applyFont="1" applyFill="1" applyBorder="1" applyAlignment="1">
      <alignment horizontal="left"/>
    </xf>
    <xf numFmtId="49" fontId="9" fillId="2" borderId="45" xfId="0" applyNumberFormat="1" applyFont="1" applyFill="1" applyBorder="1" applyAlignment="1">
      <alignment horizontal="left" wrapText="1"/>
    </xf>
    <xf numFmtId="49" fontId="9" fillId="2" borderId="48" xfId="0" applyNumberFormat="1" applyFont="1" applyFill="1" applyBorder="1" applyAlignment="1">
      <alignment horizontal="left"/>
    </xf>
    <xf numFmtId="0" fontId="3" fillId="2" borderId="38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2" borderId="39" xfId="0" applyNumberFormat="1" applyFont="1" applyFill="1" applyBorder="1" applyAlignment="1">
      <alignment horizontal="center"/>
    </xf>
    <xf numFmtId="0" fontId="7" fillId="2" borderId="39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49" fontId="3" fillId="2" borderId="48" xfId="0" applyNumberFormat="1" applyFont="1" applyFill="1" applyBorder="1" applyAlignment="1">
      <alignment horizontal="left"/>
    </xf>
    <xf numFmtId="0" fontId="3" fillId="2" borderId="48" xfId="0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center"/>
    </xf>
    <xf numFmtId="0" fontId="3" fillId="2" borderId="34" xfId="0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/>
    </xf>
    <xf numFmtId="0" fontId="7" fillId="2" borderId="49" xfId="0" applyNumberFormat="1" applyFont="1" applyFill="1" applyBorder="1" applyAlignment="1">
      <alignment horizontal="center"/>
    </xf>
    <xf numFmtId="0" fontId="3" fillId="2" borderId="41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49" fontId="9" fillId="2" borderId="45" xfId="0" applyNumberFormat="1" applyFont="1" applyFill="1" applyBorder="1" applyAlignment="1"/>
    <xf numFmtId="49" fontId="10" fillId="2" borderId="45" xfId="0" applyNumberFormat="1" applyFont="1" applyFill="1" applyBorder="1" applyAlignment="1">
      <alignment wrapText="1"/>
    </xf>
    <xf numFmtId="49" fontId="3" fillId="2" borderId="48" xfId="0" applyNumberFormat="1" applyFont="1" applyFill="1" applyBorder="1" applyAlignment="1">
      <alignment horizontal="right"/>
    </xf>
    <xf numFmtId="49" fontId="9" fillId="2" borderId="48" xfId="0" applyNumberFormat="1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right"/>
    </xf>
    <xf numFmtId="49" fontId="3" fillId="2" borderId="41" xfId="0" applyNumberFormat="1" applyFont="1" applyFill="1" applyBorder="1" applyAlignment="1"/>
    <xf numFmtId="0" fontId="7" fillId="2" borderId="41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right"/>
    </xf>
    <xf numFmtId="49" fontId="9" fillId="2" borderId="42" xfId="0" applyNumberFormat="1" applyFont="1" applyFill="1" applyBorder="1" applyAlignment="1">
      <alignment wrapText="1"/>
    </xf>
    <xf numFmtId="0" fontId="3" fillId="2" borderId="50" xfId="0" applyNumberFormat="1" applyFont="1" applyFill="1" applyBorder="1" applyAlignment="1">
      <alignment horizontal="center"/>
    </xf>
    <xf numFmtId="0" fontId="3" fillId="2" borderId="51" xfId="0" applyNumberFormat="1" applyFont="1" applyFill="1" applyBorder="1" applyAlignment="1">
      <alignment horizontal="center"/>
    </xf>
    <xf numFmtId="0" fontId="3" fillId="2" borderId="52" xfId="0" applyNumberFormat="1" applyFont="1" applyFill="1" applyBorder="1" applyAlignment="1">
      <alignment horizontal="center"/>
    </xf>
    <xf numFmtId="0" fontId="3" fillId="2" borderId="53" xfId="0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>
      <alignment horizontal="center"/>
    </xf>
    <xf numFmtId="0" fontId="3" fillId="2" borderId="55" xfId="0" applyNumberFormat="1" applyFont="1" applyFill="1" applyBorder="1" applyAlignment="1">
      <alignment horizontal="center"/>
    </xf>
    <xf numFmtId="0" fontId="3" fillId="2" borderId="48" xfId="0" applyNumberFormat="1" applyFont="1" applyFill="1" applyBorder="1" applyAlignment="1">
      <alignment horizontal="center"/>
    </xf>
    <xf numFmtId="0" fontId="0" fillId="2" borderId="36" xfId="0" applyFont="1" applyFill="1" applyBorder="1" applyAlignment="1"/>
    <xf numFmtId="49" fontId="3" fillId="2" borderId="17" xfId="0" applyNumberFormat="1" applyFont="1" applyFill="1" applyBorder="1" applyAlignment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17" xfId="0" applyFont="1" applyFill="1" applyBorder="1" applyAlignment="1"/>
    <xf numFmtId="0" fontId="7" fillId="2" borderId="18" xfId="0" applyFont="1" applyFill="1" applyBorder="1" applyAlignment="1"/>
    <xf numFmtId="0" fontId="7" fillId="2" borderId="19" xfId="0" applyFont="1" applyFill="1" applyBorder="1" applyAlignment="1"/>
    <xf numFmtId="0" fontId="3" fillId="2" borderId="41" xfId="0" applyFont="1" applyFill="1" applyBorder="1" applyAlignment="1"/>
    <xf numFmtId="49" fontId="9" fillId="2" borderId="41" xfId="0" applyNumberFormat="1" applyFont="1" applyFill="1" applyBorder="1" applyAlignment="1"/>
    <xf numFmtId="0" fontId="3" fillId="2" borderId="33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right"/>
    </xf>
    <xf numFmtId="0" fontId="3" fillId="2" borderId="48" xfId="0" applyFont="1" applyFill="1" applyBorder="1" applyAlignment="1"/>
    <xf numFmtId="0" fontId="9" fillId="2" borderId="4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49" fontId="9" fillId="2" borderId="41" xfId="0" applyNumberFormat="1" applyFont="1" applyFill="1" applyBorder="1" applyAlignment="1">
      <alignment vertical="top" wrapText="1"/>
    </xf>
    <xf numFmtId="49" fontId="9" fillId="2" borderId="41" xfId="0" applyNumberFormat="1" applyFont="1" applyFill="1" applyBorder="1" applyAlignment="1">
      <alignment horizontal="left" wrapText="1"/>
    </xf>
    <xf numFmtId="49" fontId="5" fillId="2" borderId="41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5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left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49" fontId="10" fillId="2" borderId="41" xfId="0" applyNumberFormat="1" applyFont="1" applyFill="1" applyBorder="1" applyAlignment="1">
      <alignment horizontal="left"/>
    </xf>
    <xf numFmtId="0" fontId="7" fillId="2" borderId="42" xfId="0" applyNumberFormat="1" applyFont="1" applyFill="1" applyBorder="1" applyAlignment="1">
      <alignment horizontal="center"/>
    </xf>
    <xf numFmtId="0" fontId="7" fillId="2" borderId="45" xfId="0" applyNumberFormat="1" applyFont="1" applyFill="1" applyBorder="1" applyAlignment="1">
      <alignment horizontal="center"/>
    </xf>
    <xf numFmtId="0" fontId="7" fillId="2" borderId="48" xfId="0" applyNumberFormat="1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0" fillId="2" borderId="5" xfId="0" applyFont="1" applyFill="1" applyBorder="1" applyAlignment="1"/>
    <xf numFmtId="0" fontId="3" fillId="2" borderId="5" xfId="0" applyFont="1" applyFill="1" applyBorder="1" applyAlignment="1">
      <alignment horizontal="left" readingOrder="1"/>
    </xf>
    <xf numFmtId="0" fontId="3" fillId="2" borderId="22" xfId="0" applyFont="1" applyFill="1" applyBorder="1" applyAlignment="1">
      <alignment horizontal="left" readingOrder="1"/>
    </xf>
    <xf numFmtId="0" fontId="12" fillId="2" borderId="5" xfId="0" applyFont="1" applyFill="1" applyBorder="1" applyAlignment="1"/>
    <xf numFmtId="0" fontId="9" fillId="2" borderId="6" xfId="0" applyFont="1" applyFill="1" applyBorder="1" applyAlignment="1">
      <alignment horizontal="center"/>
    </xf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71" xfId="0" applyFont="1" applyFill="1" applyBorder="1" applyAlignment="1"/>
    <xf numFmtId="49" fontId="9" fillId="2" borderId="72" xfId="0" applyNumberFormat="1" applyFont="1" applyFill="1" applyBorder="1" applyAlignment="1"/>
    <xf numFmtId="0" fontId="0" fillId="2" borderId="72" xfId="0" applyFont="1" applyFill="1" applyBorder="1" applyAlignment="1"/>
    <xf numFmtId="0" fontId="0" fillId="2" borderId="73" xfId="0" applyFont="1" applyFill="1" applyBorder="1" applyAlignment="1"/>
    <xf numFmtId="0" fontId="0" fillId="0" borderId="0" xfId="0" applyNumberFormat="1" applyFont="1" applyAlignment="1"/>
    <xf numFmtId="49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0" fillId="2" borderId="74" xfId="0" applyFont="1" applyFill="1" applyBorder="1" applyAlignment="1"/>
    <xf numFmtId="0" fontId="3" fillId="2" borderId="79" xfId="0" applyFont="1" applyFill="1" applyBorder="1" applyAlignment="1">
      <alignment horizontal="center"/>
    </xf>
    <xf numFmtId="0" fontId="13" fillId="2" borderId="80" xfId="0" applyNumberFormat="1" applyFont="1" applyFill="1" applyBorder="1" applyAlignment="1">
      <alignment horizontal="center"/>
    </xf>
    <xf numFmtId="0" fontId="0" fillId="2" borderId="88" xfId="0" applyFont="1" applyFill="1" applyBorder="1" applyAlignment="1"/>
    <xf numFmtId="0" fontId="3" fillId="2" borderId="88" xfId="0" applyFont="1" applyFill="1" applyBorder="1" applyAlignment="1">
      <alignment horizontal="center"/>
    </xf>
    <xf numFmtId="0" fontId="3" fillId="2" borderId="89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3" fillId="2" borderId="98" xfId="0" applyFont="1" applyFill="1" applyBorder="1" applyAlignment="1">
      <alignment horizontal="center"/>
    </xf>
    <xf numFmtId="49" fontId="3" fillId="2" borderId="57" xfId="0" applyNumberFormat="1" applyFont="1" applyFill="1" applyBorder="1" applyAlignment="1">
      <alignment horizontal="left"/>
    </xf>
    <xf numFmtId="0" fontId="3" fillId="2" borderId="85" xfId="0" applyFont="1" applyFill="1" applyBorder="1" applyAlignment="1">
      <alignment horizontal="left"/>
    </xf>
    <xf numFmtId="0" fontId="3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left"/>
    </xf>
    <xf numFmtId="0" fontId="3" fillId="2" borderId="86" xfId="0" applyFont="1" applyFill="1" applyBorder="1" applyAlignment="1">
      <alignment horizontal="left"/>
    </xf>
    <xf numFmtId="0" fontId="3" fillId="2" borderId="95" xfId="0" applyFont="1" applyFill="1" applyBorder="1" applyAlignment="1">
      <alignment horizontal="left"/>
    </xf>
    <xf numFmtId="0" fontId="3" fillId="2" borderId="96" xfId="0" applyFont="1" applyFill="1" applyBorder="1" applyAlignment="1">
      <alignment horizontal="left"/>
    </xf>
    <xf numFmtId="0" fontId="3" fillId="2" borderId="94" xfId="0" applyFont="1" applyFill="1" applyBorder="1" applyAlignment="1">
      <alignment horizontal="left"/>
    </xf>
    <xf numFmtId="0" fontId="3" fillId="2" borderId="95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49" fontId="9" fillId="2" borderId="42" xfId="0" applyNumberFormat="1" applyFont="1" applyFill="1" applyBorder="1" applyAlignment="1"/>
    <xf numFmtId="49" fontId="9" fillId="2" borderId="102" xfId="0" applyNumberFormat="1" applyFont="1" applyFill="1" applyBorder="1" applyAlignment="1">
      <alignment horizontal="left"/>
    </xf>
    <xf numFmtId="0" fontId="7" fillId="2" borderId="52" xfId="0" applyNumberFormat="1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49" fontId="9" fillId="2" borderId="103" xfId="0" applyNumberFormat="1" applyFont="1" applyFill="1" applyBorder="1" applyAlignment="1">
      <alignment horizontal="left"/>
    </xf>
    <xf numFmtId="0" fontId="7" fillId="2" borderId="55" xfId="0" applyNumberFormat="1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57" xfId="0" applyNumberFormat="1" applyFont="1" applyFill="1" applyBorder="1" applyAlignment="1"/>
    <xf numFmtId="0" fontId="3" fillId="2" borderId="85" xfId="0" applyFont="1" applyFill="1" applyBorder="1" applyAlignment="1"/>
    <xf numFmtId="0" fontId="3" fillId="2" borderId="86" xfId="0" applyFont="1" applyFill="1" applyBorder="1" applyAlignment="1"/>
    <xf numFmtId="0" fontId="3" fillId="2" borderId="57" xfId="0" applyFont="1" applyFill="1" applyBorder="1" applyAlignment="1"/>
    <xf numFmtId="0" fontId="3" fillId="2" borderId="85" xfId="0" applyFont="1" applyFill="1" applyBorder="1" applyAlignment="1">
      <alignment horizontal="center"/>
    </xf>
    <xf numFmtId="0" fontId="0" fillId="2" borderId="107" xfId="0" applyFont="1" applyFill="1" applyBorder="1" applyAlignment="1"/>
    <xf numFmtId="0" fontId="0" fillId="2" borderId="108" xfId="0" applyFont="1" applyFill="1" applyBorder="1" applyAlignment="1"/>
    <xf numFmtId="0" fontId="14" fillId="2" borderId="49" xfId="0" applyNumberFormat="1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0" fillId="2" borderId="109" xfId="0" applyFont="1" applyFill="1" applyBorder="1" applyAlignment="1"/>
    <xf numFmtId="0" fontId="0" fillId="2" borderId="110" xfId="0" applyFont="1" applyFill="1" applyBorder="1" applyAlignment="1"/>
    <xf numFmtId="0" fontId="0" fillId="2" borderId="111" xfId="0" applyFont="1" applyFill="1" applyBorder="1" applyAlignment="1"/>
    <xf numFmtId="49" fontId="3" fillId="2" borderId="42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left" wrapText="1"/>
    </xf>
    <xf numFmtId="0" fontId="3" fillId="2" borderId="44" xfId="0" applyFont="1" applyFill="1" applyBorder="1" applyAlignment="1">
      <alignment horizontal="center"/>
    </xf>
    <xf numFmtId="0" fontId="0" fillId="2" borderId="112" xfId="0" applyFont="1" applyFill="1" applyBorder="1" applyAlignment="1"/>
    <xf numFmtId="0" fontId="0" fillId="2" borderId="113" xfId="0" applyFont="1" applyFill="1" applyBorder="1" applyAlignment="1"/>
    <xf numFmtId="49" fontId="3" fillId="2" borderId="45" xfId="0" applyNumberFormat="1" applyFont="1" applyFill="1" applyBorder="1" applyAlignment="1">
      <alignment horizontal="center" vertical="center"/>
    </xf>
    <xf numFmtId="0" fontId="15" fillId="2" borderId="47" xfId="0" applyNumberFormat="1" applyFont="1" applyFill="1" applyBorder="1" applyAlignment="1">
      <alignment horizontal="center"/>
    </xf>
    <xf numFmtId="49" fontId="9" fillId="2" borderId="48" xfId="0" applyNumberFormat="1" applyFont="1" applyFill="1" applyBorder="1" applyAlignment="1"/>
    <xf numFmtId="0" fontId="15" fillId="2" borderId="39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vertical="center"/>
    </xf>
    <xf numFmtId="0" fontId="15" fillId="2" borderId="34" xfId="0" applyNumberFormat="1" applyFont="1" applyFill="1" applyBorder="1" applyAlignment="1">
      <alignment horizontal="center"/>
    </xf>
    <xf numFmtId="0" fontId="15" fillId="2" borderId="49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49" fontId="3" fillId="2" borderId="42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>
      <alignment horizontal="left" wrapText="1"/>
    </xf>
    <xf numFmtId="49" fontId="5" fillId="2" borderId="48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3" fillId="2" borderId="57" xfId="0" applyNumberFormat="1" applyFont="1" applyFill="1" applyBorder="1" applyAlignment="1">
      <alignment horizontal="center"/>
    </xf>
    <xf numFmtId="0" fontId="3" fillId="2" borderId="114" xfId="0" applyNumberFormat="1" applyFont="1" applyFill="1" applyBorder="1" applyAlignment="1">
      <alignment horizontal="center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47" xfId="0" applyNumberFormat="1" applyFont="1" applyFill="1" applyBorder="1" applyAlignment="1">
      <alignment horizontal="center" vertical="center" wrapText="1"/>
    </xf>
    <xf numFmtId="0" fontId="7" fillId="2" borderId="47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/>
    </xf>
    <xf numFmtId="0" fontId="9" fillId="2" borderId="81" xfId="0" applyFont="1" applyFill="1" applyBorder="1" applyAlignment="1"/>
    <xf numFmtId="0" fontId="0" fillId="2" borderId="81" xfId="0" applyFont="1" applyFill="1" applyBorder="1" applyAlignment="1"/>
    <xf numFmtId="0" fontId="3" fillId="2" borderId="81" xfId="0" applyFont="1" applyFill="1" applyBorder="1" applyAlignment="1">
      <alignment horizontal="left" readingOrder="1"/>
    </xf>
    <xf numFmtId="0" fontId="3" fillId="2" borderId="80" xfId="0" applyFont="1" applyFill="1" applyBorder="1" applyAlignment="1">
      <alignment horizontal="left" readingOrder="1"/>
    </xf>
    <xf numFmtId="0" fontId="9" fillId="2" borderId="74" xfId="0" applyFont="1" applyFill="1" applyBorder="1" applyAlignment="1"/>
    <xf numFmtId="0" fontId="3" fillId="2" borderId="74" xfId="0" applyFont="1" applyFill="1" applyBorder="1" applyAlignment="1">
      <alignment horizontal="left" readingOrder="1"/>
    </xf>
    <xf numFmtId="0" fontId="3" fillId="2" borderId="89" xfId="0" applyFont="1" applyFill="1" applyBorder="1" applyAlignment="1">
      <alignment horizontal="left" readingOrder="1"/>
    </xf>
    <xf numFmtId="0" fontId="16" fillId="2" borderId="74" xfId="0" applyFont="1" applyFill="1" applyBorder="1" applyAlignment="1"/>
    <xf numFmtId="0" fontId="9" fillId="2" borderId="74" xfId="0" applyFont="1" applyFill="1" applyBorder="1" applyAlignment="1">
      <alignment horizontal="center"/>
    </xf>
    <xf numFmtId="49" fontId="9" fillId="2" borderId="74" xfId="0" applyNumberFormat="1" applyFont="1" applyFill="1" applyBorder="1" applyAlignment="1"/>
    <xf numFmtId="0" fontId="0" fillId="2" borderId="75" xfId="0" applyFont="1" applyFill="1" applyBorder="1" applyAlignment="1"/>
    <xf numFmtId="49" fontId="9" fillId="2" borderId="76" xfId="0" applyNumberFormat="1" applyFont="1" applyFill="1" applyBorder="1" applyAlignment="1"/>
    <xf numFmtId="0" fontId="0" fillId="2" borderId="76" xfId="0" applyFont="1" applyFill="1" applyBorder="1" applyAlignment="1"/>
    <xf numFmtId="0" fontId="0" fillId="2" borderId="77" xfId="0" applyFont="1" applyFill="1" applyBorder="1" applyAlignment="1"/>
    <xf numFmtId="49" fontId="3" fillId="2" borderId="18" xfId="0" applyNumberFormat="1" applyFont="1" applyFill="1" applyBorder="1" applyAlignment="1">
      <alignment vertical="center"/>
    </xf>
    <xf numFmtId="49" fontId="3" fillId="2" borderId="18" xfId="0" applyNumberFormat="1" applyFont="1" applyFill="1" applyBorder="1" applyAlignment="1"/>
    <xf numFmtId="49" fontId="3" fillId="2" borderId="51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/>
    </xf>
    <xf numFmtId="49" fontId="3" fillId="2" borderId="121" xfId="0" applyNumberFormat="1" applyFont="1" applyFill="1" applyBorder="1" applyAlignment="1">
      <alignment horizontal="center" vertical="center"/>
    </xf>
    <xf numFmtId="49" fontId="3" fillId="2" borderId="122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66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49" fontId="3" fillId="2" borderId="33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center"/>
    </xf>
    <xf numFmtId="49" fontId="3" fillId="2" borderId="60" xfId="0" applyNumberFormat="1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49" fontId="3" fillId="2" borderId="62" xfId="0" applyNumberFormat="1" applyFont="1" applyFill="1" applyBorder="1" applyAlignment="1">
      <alignment horizontal="center" wrapText="1"/>
    </xf>
    <xf numFmtId="0" fontId="3" fillId="2" borderId="63" xfId="0" applyFont="1" applyFill="1" applyBorder="1" applyAlignment="1">
      <alignment horizontal="center" wrapText="1"/>
    </xf>
    <xf numFmtId="49" fontId="3" fillId="2" borderId="28" xfId="0" applyNumberFormat="1" applyFont="1" applyFill="1" applyBorder="1" applyAlignment="1">
      <alignment readingOrder="1"/>
    </xf>
    <xf numFmtId="0" fontId="3" fillId="2" borderId="29" xfId="0" applyFont="1" applyFill="1" applyBorder="1" applyAlignment="1">
      <alignment readingOrder="1"/>
    </xf>
    <xf numFmtId="0" fontId="3" fillId="2" borderId="30" xfId="0" applyFont="1" applyFill="1" applyBorder="1" applyAlignment="1">
      <alignment readingOrder="1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9" fontId="3" fillId="2" borderId="62" xfId="0" applyNumberFormat="1" applyFont="1" applyFill="1" applyBorder="1" applyAlignment="1">
      <alignment readingOrder="1"/>
    </xf>
    <xf numFmtId="0" fontId="3" fillId="2" borderId="67" xfId="0" applyFont="1" applyFill="1" applyBorder="1" applyAlignment="1">
      <alignment readingOrder="1"/>
    </xf>
    <xf numFmtId="0" fontId="3" fillId="2" borderId="63" xfId="0" applyFont="1" applyFill="1" applyBorder="1" applyAlignment="1">
      <alignment readingOrder="1"/>
    </xf>
    <xf numFmtId="0" fontId="3" fillId="2" borderId="62" xfId="0" applyNumberFormat="1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3" fillId="2" borderId="69" xfId="0" applyNumberFormat="1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11" fillId="2" borderId="70" xfId="0" applyFont="1" applyFill="1" applyBorder="1" applyAlignment="1">
      <alignment horizontal="left" wrapText="1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104" xfId="0" applyNumberFormat="1" applyFont="1" applyFill="1" applyBorder="1" applyAlignment="1">
      <alignment horizontal="center"/>
    </xf>
    <xf numFmtId="0" fontId="3" fillId="2" borderId="105" xfId="0" applyFont="1" applyFill="1" applyBorder="1" applyAlignment="1">
      <alignment horizontal="center"/>
    </xf>
    <xf numFmtId="0" fontId="3" fillId="2" borderId="106" xfId="0" applyFont="1" applyFill="1" applyBorder="1" applyAlignment="1">
      <alignment horizontal="center"/>
    </xf>
    <xf numFmtId="49" fontId="9" fillId="2" borderId="74" xfId="0" applyNumberFormat="1" applyFont="1" applyFill="1" applyBorder="1" applyAlignment="1">
      <alignment horizontal="left"/>
    </xf>
    <xf numFmtId="0" fontId="9" fillId="2" borderId="74" xfId="0" applyFont="1" applyFill="1" applyBorder="1" applyAlignment="1">
      <alignment horizontal="left"/>
    </xf>
    <xf numFmtId="49" fontId="5" fillId="2" borderId="104" xfId="0" applyNumberFormat="1" applyFont="1" applyFill="1" applyBorder="1" applyAlignment="1">
      <alignment horizontal="left"/>
    </xf>
    <xf numFmtId="0" fontId="5" fillId="2" borderId="105" xfId="0" applyFont="1" applyFill="1" applyBorder="1" applyAlignment="1">
      <alignment horizontal="left"/>
    </xf>
    <xf numFmtId="0" fontId="5" fillId="2" borderId="106" xfId="0" applyFont="1" applyFill="1" applyBorder="1" applyAlignment="1">
      <alignment horizontal="left"/>
    </xf>
    <xf numFmtId="49" fontId="3" fillId="2" borderId="94" xfId="0" applyNumberFormat="1" applyFont="1" applyFill="1" applyBorder="1" applyAlignment="1">
      <alignment readingOrder="1"/>
    </xf>
    <xf numFmtId="0" fontId="3" fillId="2" borderId="95" xfId="0" applyFont="1" applyFill="1" applyBorder="1" applyAlignment="1">
      <alignment readingOrder="1"/>
    </xf>
    <xf numFmtId="0" fontId="3" fillId="2" borderId="96" xfId="0" applyFont="1" applyFill="1" applyBorder="1" applyAlignment="1">
      <alignment readingOrder="1"/>
    </xf>
    <xf numFmtId="49" fontId="3" fillId="2" borderId="104" xfId="0" applyNumberFormat="1" applyFont="1" applyFill="1" applyBorder="1" applyAlignment="1">
      <alignment horizontal="left" vertical="center" wrapText="1"/>
    </xf>
    <xf numFmtId="0" fontId="3" fillId="2" borderId="106" xfId="0" applyFont="1" applyFill="1" applyBorder="1" applyAlignment="1">
      <alignment horizontal="left" vertical="center" wrapText="1"/>
    </xf>
    <xf numFmtId="0" fontId="3" fillId="2" borderId="118" xfId="0" applyNumberFormat="1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/>
    </xf>
    <xf numFmtId="0" fontId="3" fillId="2" borderId="96" xfId="0" applyFont="1" applyFill="1" applyBorder="1" applyAlignment="1">
      <alignment horizontal="center"/>
    </xf>
    <xf numFmtId="49" fontId="3" fillId="2" borderId="94" xfId="0" applyNumberFormat="1" applyFont="1" applyFill="1" applyBorder="1" applyAlignment="1">
      <alignment horizontal="left" vertical="center"/>
    </xf>
    <xf numFmtId="0" fontId="3" fillId="2" borderId="96" xfId="0" applyFont="1" applyFill="1" applyBorder="1" applyAlignment="1">
      <alignment horizontal="left" vertical="center"/>
    </xf>
    <xf numFmtId="49" fontId="3" fillId="2" borderId="115" xfId="0" applyNumberFormat="1" applyFont="1" applyFill="1" applyBorder="1" applyAlignment="1">
      <alignment horizontal="left" vertical="center"/>
    </xf>
    <xf numFmtId="0" fontId="3" fillId="2" borderId="116" xfId="0" applyFont="1" applyFill="1" applyBorder="1" applyAlignment="1">
      <alignment horizontal="left" vertical="center"/>
    </xf>
    <xf numFmtId="0" fontId="3" fillId="2" borderId="117" xfId="0" applyFont="1" applyFill="1" applyBorder="1" applyAlignment="1">
      <alignment horizontal="center"/>
    </xf>
    <xf numFmtId="49" fontId="11" fillId="2" borderId="74" xfId="0" applyNumberFormat="1" applyFont="1" applyFill="1" applyBorder="1" applyAlignment="1">
      <alignment horizontal="left" wrapText="1"/>
    </xf>
    <xf numFmtId="0" fontId="11" fillId="2" borderId="74" xfId="0" applyFont="1" applyFill="1" applyBorder="1" applyAlignment="1">
      <alignment horizontal="left" wrapText="1"/>
    </xf>
    <xf numFmtId="0" fontId="11" fillId="2" borderId="81" xfId="0" applyFont="1" applyFill="1" applyBorder="1" applyAlignment="1">
      <alignment horizontal="left" wrapText="1"/>
    </xf>
    <xf numFmtId="0" fontId="3" fillId="2" borderId="120" xfId="0" applyNumberFormat="1" applyFont="1" applyFill="1" applyBorder="1" applyAlignment="1">
      <alignment horizontal="center"/>
    </xf>
    <xf numFmtId="0" fontId="3" fillId="2" borderId="119" xfId="0" applyFont="1" applyFill="1" applyBorder="1" applyAlignment="1">
      <alignment horizontal="center"/>
    </xf>
    <xf numFmtId="0" fontId="3" fillId="2" borderId="104" xfId="0" applyNumberFormat="1" applyFont="1" applyFill="1" applyBorder="1" applyAlignment="1">
      <alignment horizontal="center"/>
    </xf>
    <xf numFmtId="49" fontId="3" fillId="2" borderId="104" xfId="0" applyNumberFormat="1" applyFont="1" applyFill="1" applyBorder="1" applyAlignment="1">
      <alignment readingOrder="1"/>
    </xf>
    <xf numFmtId="0" fontId="3" fillId="2" borderId="105" xfId="0" applyFont="1" applyFill="1" applyBorder="1" applyAlignment="1">
      <alignment readingOrder="1"/>
    </xf>
    <xf numFmtId="0" fontId="3" fillId="2" borderId="106" xfId="0" applyFont="1" applyFill="1" applyBorder="1" applyAlignment="1">
      <alignment readingOrder="1"/>
    </xf>
    <xf numFmtId="0" fontId="3" fillId="2" borderId="94" xfId="0" applyNumberFormat="1" applyFont="1" applyFill="1" applyBorder="1" applyAlignment="1">
      <alignment horizontal="center"/>
    </xf>
    <xf numFmtId="49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49" fontId="2" fillId="2" borderId="78" xfId="0" applyNumberFormat="1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3" fillId="2" borderId="94" xfId="0" applyNumberFormat="1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49" fontId="3" fillId="2" borderId="87" xfId="0" applyNumberFormat="1" applyFont="1" applyFill="1" applyBorder="1" applyAlignment="1">
      <alignment horizontal="center" vertical="center" wrapText="1"/>
    </xf>
    <xf numFmtId="0" fontId="3" fillId="2" borderId="97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49" fontId="1" fillId="2" borderId="75" xfId="0" applyNumberFormat="1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49" fontId="3" fillId="2" borderId="57" xfId="0" applyNumberFormat="1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49" fontId="3" fillId="2" borderId="79" xfId="0" applyNumberFormat="1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49" fontId="5" fillId="2" borderId="83" xfId="0" applyNumberFormat="1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49" fontId="6" fillId="2" borderId="84" xfId="0" applyNumberFormat="1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FF0000"/>
      <rgbColor rgb="FFEEF3F4"/>
      <rgbColor rgb="FFFF2600"/>
      <rgbColor rgb="FFFF33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showGridLines="0" workbookViewId="0">
      <selection activeCell="B40" sqref="B40"/>
    </sheetView>
  </sheetViews>
  <sheetFormatPr defaultColWidth="7.7109375" defaultRowHeight="12.75" customHeight="1" x14ac:dyDescent="0.2"/>
  <cols>
    <col min="1" max="1" width="3.7109375" style="1" customWidth="1"/>
    <col min="2" max="2" width="31.42578125" style="1" customWidth="1"/>
    <col min="3" max="3" width="4.28515625" style="1" customWidth="1"/>
    <col min="4" max="4" width="4.7109375" style="1" customWidth="1"/>
    <col min="5" max="5" width="5.42578125" style="1" customWidth="1"/>
    <col min="6" max="6" width="5.7109375" style="1" customWidth="1"/>
    <col min="7" max="7" width="5.28515625" style="1" customWidth="1"/>
    <col min="8" max="8" width="5.42578125" style="1" customWidth="1"/>
    <col min="9" max="9" width="3.42578125" style="1" customWidth="1"/>
    <col min="10" max="27" width="3.7109375" style="1" customWidth="1"/>
    <col min="28" max="28" width="4.140625" style="1" customWidth="1"/>
    <col min="29" max="29" width="3.7109375" style="1" customWidth="1"/>
    <col min="30" max="256" width="7.7109375" style="1" customWidth="1"/>
  </cols>
  <sheetData>
    <row r="1" spans="1:30" ht="18.75" customHeight="1" x14ac:dyDescent="0.25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</row>
    <row r="2" spans="1:30" ht="15.7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</row>
    <row r="3" spans="1:30" ht="15.75" customHeight="1" x14ac:dyDescent="0.25">
      <c r="A3" s="270" t="s">
        <v>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</row>
    <row r="4" spans="1:30" ht="16.5" customHeight="1" x14ac:dyDescent="0.25">
      <c r="A4" s="273" t="s">
        <v>128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5"/>
    </row>
    <row r="5" spans="1:30" ht="12.75" customHeight="1" x14ac:dyDescent="0.2">
      <c r="A5" s="2"/>
      <c r="B5" s="3">
        <v>25</v>
      </c>
      <c r="C5" s="276" t="s">
        <v>3</v>
      </c>
      <c r="D5" s="277"/>
      <c r="E5" s="278"/>
      <c r="F5" s="282" t="s">
        <v>4</v>
      </c>
      <c r="G5" s="282" t="s">
        <v>5</v>
      </c>
      <c r="H5" s="285" t="s">
        <v>6</v>
      </c>
      <c r="I5" s="288" t="s">
        <v>7</v>
      </c>
      <c r="J5" s="291" t="s">
        <v>8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3"/>
      <c r="AD5" s="294" t="s">
        <v>9</v>
      </c>
    </row>
    <row r="6" spans="1:30" ht="12" customHeight="1" x14ac:dyDescent="0.2">
      <c r="A6" s="4"/>
      <c r="B6" s="5"/>
      <c r="C6" s="279"/>
      <c r="D6" s="280"/>
      <c r="E6" s="281"/>
      <c r="F6" s="283"/>
      <c r="G6" s="283"/>
      <c r="H6" s="286"/>
      <c r="I6" s="289"/>
      <c r="J6" s="241">
        <v>1</v>
      </c>
      <c r="K6" s="242"/>
      <c r="L6" s="242"/>
      <c r="M6" s="242"/>
      <c r="N6" s="243"/>
      <c r="O6" s="241">
        <v>2</v>
      </c>
      <c r="P6" s="242"/>
      <c r="Q6" s="242"/>
      <c r="R6" s="242"/>
      <c r="S6" s="243"/>
      <c r="T6" s="241">
        <v>3</v>
      </c>
      <c r="U6" s="242"/>
      <c r="V6" s="242"/>
      <c r="W6" s="242"/>
      <c r="X6" s="243"/>
      <c r="Y6" s="241">
        <v>4</v>
      </c>
      <c r="Z6" s="242"/>
      <c r="AA6" s="242"/>
      <c r="AB6" s="242"/>
      <c r="AC6" s="243"/>
      <c r="AD6" s="295"/>
    </row>
    <row r="7" spans="1:30" ht="24" customHeight="1" x14ac:dyDescent="0.2">
      <c r="A7" s="6"/>
      <c r="B7" s="7"/>
      <c r="C7" s="8" t="s">
        <v>10</v>
      </c>
      <c r="D7" s="9" t="s">
        <v>11</v>
      </c>
      <c r="E7" s="9" t="s">
        <v>12</v>
      </c>
      <c r="F7" s="284"/>
      <c r="G7" s="284"/>
      <c r="H7" s="287"/>
      <c r="I7" s="290"/>
      <c r="J7" s="10" t="s">
        <v>10</v>
      </c>
      <c r="K7" s="11" t="s">
        <v>11</v>
      </c>
      <c r="L7" s="11" t="s">
        <v>13</v>
      </c>
      <c r="M7" s="11" t="s">
        <v>14</v>
      </c>
      <c r="N7" s="12" t="s">
        <v>15</v>
      </c>
      <c r="O7" s="10" t="s">
        <v>10</v>
      </c>
      <c r="P7" s="11" t="s">
        <v>11</v>
      </c>
      <c r="Q7" s="11" t="s">
        <v>13</v>
      </c>
      <c r="R7" s="11" t="s">
        <v>14</v>
      </c>
      <c r="S7" s="12" t="s">
        <v>15</v>
      </c>
      <c r="T7" s="10" t="s">
        <v>10</v>
      </c>
      <c r="U7" s="11" t="s">
        <v>11</v>
      </c>
      <c r="V7" s="11" t="s">
        <v>13</v>
      </c>
      <c r="W7" s="11" t="s">
        <v>14</v>
      </c>
      <c r="X7" s="12" t="s">
        <v>15</v>
      </c>
      <c r="Y7" s="10" t="s">
        <v>10</v>
      </c>
      <c r="Z7" s="11" t="s">
        <v>11</v>
      </c>
      <c r="AA7" s="11" t="s">
        <v>13</v>
      </c>
      <c r="AB7" s="11" t="s">
        <v>14</v>
      </c>
      <c r="AC7" s="12" t="s">
        <v>15</v>
      </c>
      <c r="AD7" s="296"/>
    </row>
    <row r="8" spans="1:30" ht="13.5" customHeight="1" x14ac:dyDescent="0.2">
      <c r="A8" s="13" t="s">
        <v>16</v>
      </c>
      <c r="B8" s="14" t="s">
        <v>17</v>
      </c>
      <c r="C8" s="15"/>
      <c r="D8" s="15"/>
      <c r="E8" s="15"/>
      <c r="F8" s="15"/>
      <c r="G8" s="15"/>
      <c r="H8" s="16"/>
      <c r="I8" s="17"/>
      <c r="J8" s="18"/>
      <c r="K8" s="15"/>
      <c r="L8" s="15"/>
      <c r="M8" s="15"/>
      <c r="N8" s="15"/>
      <c r="O8" s="15"/>
      <c r="P8" s="15"/>
      <c r="Q8" s="15"/>
      <c r="R8" s="15"/>
      <c r="S8" s="19"/>
      <c r="T8" s="15"/>
      <c r="U8" s="15"/>
      <c r="V8" s="15"/>
      <c r="W8" s="15"/>
      <c r="X8" s="19"/>
      <c r="Y8" s="15"/>
      <c r="Z8" s="15"/>
      <c r="AA8" s="15"/>
      <c r="AB8" s="15"/>
      <c r="AC8" s="20"/>
      <c r="AD8" s="21"/>
    </row>
    <row r="9" spans="1:30" ht="13.15" customHeight="1" x14ac:dyDescent="0.2">
      <c r="A9" s="22">
        <v>1</v>
      </c>
      <c r="B9" s="23" t="s">
        <v>18</v>
      </c>
      <c r="C9" s="24">
        <f t="shared" ref="C9:C18" si="0">SUM(J9,O9,T9,Y9)</f>
        <v>0</v>
      </c>
      <c r="D9" s="25">
        <f t="shared" ref="D9:D18" si="1">SUM(K9,P9,U9,Z9)</f>
        <v>30</v>
      </c>
      <c r="E9" s="26">
        <f t="shared" ref="E9:E18" si="2">SUM(C9:D9)</f>
        <v>30</v>
      </c>
      <c r="F9" s="24">
        <v>50</v>
      </c>
      <c r="G9" s="25">
        <f t="shared" ref="G9:G18" si="3">H9-F9</f>
        <v>100</v>
      </c>
      <c r="H9" s="25">
        <f t="shared" ref="H9:H18" si="4">$B$5*I9</f>
        <v>150</v>
      </c>
      <c r="I9" s="27">
        <f t="shared" ref="I9:I18" si="5">SUM(N9,S9,X9,AC9)</f>
        <v>6</v>
      </c>
      <c r="J9" s="24">
        <v>0</v>
      </c>
      <c r="K9" s="25">
        <v>15</v>
      </c>
      <c r="L9" s="25">
        <v>10</v>
      </c>
      <c r="M9" s="25">
        <v>50</v>
      </c>
      <c r="N9" s="27">
        <v>3</v>
      </c>
      <c r="O9" s="24">
        <v>0</v>
      </c>
      <c r="P9" s="25">
        <v>15</v>
      </c>
      <c r="Q9" s="25">
        <v>10</v>
      </c>
      <c r="R9" s="25">
        <v>50</v>
      </c>
      <c r="S9" s="27">
        <v>3</v>
      </c>
      <c r="T9" s="28"/>
      <c r="U9" s="29"/>
      <c r="V9" s="29"/>
      <c r="W9" s="29"/>
      <c r="X9" s="30"/>
      <c r="Y9" s="28"/>
      <c r="Z9" s="29"/>
      <c r="AA9" s="29"/>
      <c r="AB9" s="29"/>
      <c r="AC9" s="30"/>
      <c r="AD9" s="31" t="s">
        <v>19</v>
      </c>
    </row>
    <row r="10" spans="1:30" ht="12.6" customHeight="1" x14ac:dyDescent="0.2">
      <c r="A10" s="32">
        <v>2</v>
      </c>
      <c r="B10" s="33" t="s">
        <v>20</v>
      </c>
      <c r="C10" s="34">
        <f t="shared" si="0"/>
        <v>15</v>
      </c>
      <c r="D10" s="35">
        <f t="shared" si="1"/>
        <v>0</v>
      </c>
      <c r="E10" s="36">
        <f t="shared" si="2"/>
        <v>15</v>
      </c>
      <c r="F10" s="34">
        <v>20</v>
      </c>
      <c r="G10" s="35">
        <f t="shared" si="3"/>
        <v>30</v>
      </c>
      <c r="H10" s="35">
        <f t="shared" si="4"/>
        <v>50</v>
      </c>
      <c r="I10" s="37">
        <f t="shared" si="5"/>
        <v>2</v>
      </c>
      <c r="J10" s="34">
        <v>15</v>
      </c>
      <c r="K10" s="35">
        <v>0</v>
      </c>
      <c r="L10" s="35">
        <f>F10-E10</f>
        <v>5</v>
      </c>
      <c r="M10" s="35">
        <f>G10</f>
        <v>30</v>
      </c>
      <c r="N10" s="37">
        <v>2</v>
      </c>
      <c r="O10" s="38"/>
      <c r="P10" s="39"/>
      <c r="Q10" s="39"/>
      <c r="R10" s="39"/>
      <c r="S10" s="40"/>
      <c r="T10" s="38"/>
      <c r="U10" s="39"/>
      <c r="V10" s="39"/>
      <c r="W10" s="39"/>
      <c r="X10" s="40"/>
      <c r="Y10" s="38"/>
      <c r="Z10" s="39"/>
      <c r="AA10" s="39"/>
      <c r="AB10" s="39"/>
      <c r="AC10" s="40"/>
      <c r="AD10" s="41" t="s">
        <v>21</v>
      </c>
    </row>
    <row r="11" spans="1:30" ht="12.6" customHeight="1" x14ac:dyDescent="0.2">
      <c r="A11" s="32">
        <v>3</v>
      </c>
      <c r="B11" s="33" t="s">
        <v>22</v>
      </c>
      <c r="C11" s="34">
        <f t="shared" si="0"/>
        <v>15</v>
      </c>
      <c r="D11" s="35">
        <f t="shared" si="1"/>
        <v>15</v>
      </c>
      <c r="E11" s="36">
        <f t="shared" si="2"/>
        <v>30</v>
      </c>
      <c r="F11" s="34">
        <v>35</v>
      </c>
      <c r="G11" s="35">
        <f t="shared" si="3"/>
        <v>65</v>
      </c>
      <c r="H11" s="35">
        <f t="shared" si="4"/>
        <v>100</v>
      </c>
      <c r="I11" s="37">
        <f t="shared" si="5"/>
        <v>4</v>
      </c>
      <c r="J11" s="34">
        <v>15</v>
      </c>
      <c r="K11" s="35">
        <v>15</v>
      </c>
      <c r="L11" s="35">
        <f>F11-E11</f>
        <v>5</v>
      </c>
      <c r="M11" s="35">
        <f>G11</f>
        <v>65</v>
      </c>
      <c r="N11" s="37">
        <v>4</v>
      </c>
      <c r="O11" s="38"/>
      <c r="P11" s="39"/>
      <c r="Q11" s="39"/>
      <c r="R11" s="39"/>
      <c r="S11" s="40"/>
      <c r="T11" s="38"/>
      <c r="U11" s="39"/>
      <c r="V11" s="39"/>
      <c r="W11" s="39"/>
      <c r="X11" s="40"/>
      <c r="Y11" s="38"/>
      <c r="Z11" s="39"/>
      <c r="AA11" s="39"/>
      <c r="AB11" s="39"/>
      <c r="AC11" s="40"/>
      <c r="AD11" s="42" t="s">
        <v>23</v>
      </c>
    </row>
    <row r="12" spans="1:30" ht="25.15" customHeight="1" x14ac:dyDescent="0.2">
      <c r="A12" s="32">
        <v>4</v>
      </c>
      <c r="B12" s="43" t="s">
        <v>24</v>
      </c>
      <c r="C12" s="34">
        <f t="shared" si="0"/>
        <v>15</v>
      </c>
      <c r="D12" s="35">
        <f t="shared" si="1"/>
        <v>30</v>
      </c>
      <c r="E12" s="36">
        <f t="shared" si="2"/>
        <v>45</v>
      </c>
      <c r="F12" s="34">
        <v>55</v>
      </c>
      <c r="G12" s="35">
        <f t="shared" si="3"/>
        <v>45</v>
      </c>
      <c r="H12" s="35">
        <f t="shared" si="4"/>
        <v>100</v>
      </c>
      <c r="I12" s="37">
        <f t="shared" si="5"/>
        <v>4</v>
      </c>
      <c r="J12" s="34">
        <v>15</v>
      </c>
      <c r="K12" s="35">
        <v>30</v>
      </c>
      <c r="L12" s="35">
        <v>10</v>
      </c>
      <c r="M12" s="35">
        <v>45</v>
      </c>
      <c r="N12" s="37">
        <v>4</v>
      </c>
      <c r="O12" s="38"/>
      <c r="P12" s="39"/>
      <c r="Q12" s="39"/>
      <c r="R12" s="39"/>
      <c r="S12" s="40"/>
      <c r="T12" s="38"/>
      <c r="U12" s="39"/>
      <c r="V12" s="39"/>
      <c r="W12" s="39"/>
      <c r="X12" s="40"/>
      <c r="Y12" s="38"/>
      <c r="Z12" s="39"/>
      <c r="AA12" s="39"/>
      <c r="AB12" s="39"/>
      <c r="AC12" s="40"/>
      <c r="AD12" s="41" t="s">
        <v>21</v>
      </c>
    </row>
    <row r="13" spans="1:30" ht="15.6" customHeight="1" x14ac:dyDescent="0.2">
      <c r="A13" s="32">
        <v>5</v>
      </c>
      <c r="B13" s="43" t="s">
        <v>25</v>
      </c>
      <c r="C13" s="34">
        <f t="shared" si="0"/>
        <v>0</v>
      </c>
      <c r="D13" s="35">
        <f t="shared" si="1"/>
        <v>30</v>
      </c>
      <c r="E13" s="36">
        <f t="shared" si="2"/>
        <v>30</v>
      </c>
      <c r="F13" s="34">
        <v>40</v>
      </c>
      <c r="G13" s="35">
        <f t="shared" si="3"/>
        <v>35</v>
      </c>
      <c r="H13" s="35">
        <f t="shared" si="4"/>
        <v>75</v>
      </c>
      <c r="I13" s="37">
        <f t="shared" si="5"/>
        <v>3</v>
      </c>
      <c r="J13" s="38"/>
      <c r="K13" s="39"/>
      <c r="L13" s="39"/>
      <c r="M13" s="39"/>
      <c r="N13" s="40"/>
      <c r="O13" s="34">
        <v>0</v>
      </c>
      <c r="P13" s="35">
        <v>30</v>
      </c>
      <c r="Q13" s="35">
        <v>10</v>
      </c>
      <c r="R13" s="35">
        <v>35</v>
      </c>
      <c r="S13" s="37">
        <v>3</v>
      </c>
      <c r="T13" s="38"/>
      <c r="U13" s="39"/>
      <c r="V13" s="39"/>
      <c r="W13" s="39"/>
      <c r="X13" s="40"/>
      <c r="Y13" s="38"/>
      <c r="Z13" s="39"/>
      <c r="AA13" s="39"/>
      <c r="AB13" s="39"/>
      <c r="AC13" s="40"/>
      <c r="AD13" s="41" t="s">
        <v>26</v>
      </c>
    </row>
    <row r="14" spans="1:30" ht="12.6" customHeight="1" x14ac:dyDescent="0.2">
      <c r="A14" s="32">
        <v>6</v>
      </c>
      <c r="B14" s="33" t="s">
        <v>27</v>
      </c>
      <c r="C14" s="34">
        <f t="shared" si="0"/>
        <v>15</v>
      </c>
      <c r="D14" s="35">
        <f t="shared" si="1"/>
        <v>15</v>
      </c>
      <c r="E14" s="36">
        <f t="shared" si="2"/>
        <v>30</v>
      </c>
      <c r="F14" s="34">
        <v>35</v>
      </c>
      <c r="G14" s="35">
        <f t="shared" si="3"/>
        <v>40</v>
      </c>
      <c r="H14" s="35">
        <f t="shared" si="4"/>
        <v>75</v>
      </c>
      <c r="I14" s="37">
        <f t="shared" si="5"/>
        <v>3</v>
      </c>
      <c r="J14" s="38"/>
      <c r="K14" s="39"/>
      <c r="L14" s="39"/>
      <c r="M14" s="39"/>
      <c r="N14" s="40"/>
      <c r="O14" s="38"/>
      <c r="P14" s="39"/>
      <c r="Q14" s="39"/>
      <c r="R14" s="39"/>
      <c r="S14" s="40"/>
      <c r="T14" s="34">
        <v>15</v>
      </c>
      <c r="U14" s="35">
        <v>15</v>
      </c>
      <c r="V14" s="35">
        <f>F14-E14</f>
        <v>5</v>
      </c>
      <c r="W14" s="35">
        <f>G14</f>
        <v>40</v>
      </c>
      <c r="X14" s="37">
        <v>3</v>
      </c>
      <c r="Y14" s="38"/>
      <c r="Z14" s="39"/>
      <c r="AA14" s="39"/>
      <c r="AB14" s="39"/>
      <c r="AC14" s="40"/>
      <c r="AD14" s="42" t="s">
        <v>28</v>
      </c>
    </row>
    <row r="15" spans="1:30" ht="12.6" customHeight="1" x14ac:dyDescent="0.2">
      <c r="A15" s="32">
        <v>7</v>
      </c>
      <c r="B15" s="33" t="s">
        <v>29</v>
      </c>
      <c r="C15" s="34">
        <f t="shared" si="0"/>
        <v>15</v>
      </c>
      <c r="D15" s="35">
        <f t="shared" si="1"/>
        <v>15</v>
      </c>
      <c r="E15" s="36">
        <f t="shared" si="2"/>
        <v>30</v>
      </c>
      <c r="F15" s="34">
        <v>35</v>
      </c>
      <c r="G15" s="35">
        <f t="shared" si="3"/>
        <v>15</v>
      </c>
      <c r="H15" s="35">
        <f t="shared" si="4"/>
        <v>50</v>
      </c>
      <c r="I15" s="37">
        <f t="shared" si="5"/>
        <v>2</v>
      </c>
      <c r="J15" s="38"/>
      <c r="K15" s="39"/>
      <c r="L15" s="39"/>
      <c r="M15" s="39"/>
      <c r="N15" s="40"/>
      <c r="O15" s="38"/>
      <c r="P15" s="39"/>
      <c r="Q15" s="39"/>
      <c r="R15" s="39"/>
      <c r="S15" s="40"/>
      <c r="T15" s="38"/>
      <c r="U15" s="39"/>
      <c r="V15" s="39"/>
      <c r="W15" s="39"/>
      <c r="X15" s="40"/>
      <c r="Y15" s="34">
        <v>15</v>
      </c>
      <c r="Z15" s="35">
        <v>15</v>
      </c>
      <c r="AA15" s="35">
        <f>F15-E15</f>
        <v>5</v>
      </c>
      <c r="AB15" s="35">
        <f>G15</f>
        <v>15</v>
      </c>
      <c r="AC15" s="37">
        <v>2</v>
      </c>
      <c r="AD15" s="42" t="s">
        <v>30</v>
      </c>
    </row>
    <row r="16" spans="1:30" ht="12.6" customHeight="1" x14ac:dyDescent="0.2">
      <c r="A16" s="32">
        <v>8</v>
      </c>
      <c r="B16" s="33" t="s">
        <v>31</v>
      </c>
      <c r="C16" s="34">
        <f t="shared" si="0"/>
        <v>15</v>
      </c>
      <c r="D16" s="35">
        <f t="shared" si="1"/>
        <v>15</v>
      </c>
      <c r="E16" s="36">
        <f t="shared" si="2"/>
        <v>30</v>
      </c>
      <c r="F16" s="34">
        <v>35</v>
      </c>
      <c r="G16" s="35">
        <f t="shared" si="3"/>
        <v>40</v>
      </c>
      <c r="H16" s="35">
        <f t="shared" si="4"/>
        <v>75</v>
      </c>
      <c r="I16" s="37">
        <f t="shared" si="5"/>
        <v>3</v>
      </c>
      <c r="J16" s="38"/>
      <c r="K16" s="39"/>
      <c r="L16" s="39"/>
      <c r="M16" s="39"/>
      <c r="N16" s="40"/>
      <c r="O16" s="38"/>
      <c r="P16" s="39"/>
      <c r="Q16" s="39"/>
      <c r="R16" s="39"/>
      <c r="S16" s="40"/>
      <c r="T16" s="34">
        <v>15</v>
      </c>
      <c r="U16" s="35">
        <v>15</v>
      </c>
      <c r="V16" s="35">
        <f>F16-E16</f>
        <v>5</v>
      </c>
      <c r="W16" s="35">
        <f>G16</f>
        <v>40</v>
      </c>
      <c r="X16" s="37">
        <v>3</v>
      </c>
      <c r="Y16" s="38"/>
      <c r="Z16" s="39"/>
      <c r="AA16" s="39"/>
      <c r="AB16" s="39"/>
      <c r="AC16" s="40"/>
      <c r="AD16" s="42" t="s">
        <v>28</v>
      </c>
    </row>
    <row r="17" spans="1:30" ht="12.6" customHeight="1" x14ac:dyDescent="0.2">
      <c r="A17" s="32">
        <v>9</v>
      </c>
      <c r="B17" s="33" t="s">
        <v>32</v>
      </c>
      <c r="C17" s="34">
        <f t="shared" si="0"/>
        <v>15</v>
      </c>
      <c r="D17" s="35">
        <f t="shared" si="1"/>
        <v>30</v>
      </c>
      <c r="E17" s="36">
        <f t="shared" si="2"/>
        <v>45</v>
      </c>
      <c r="F17" s="34">
        <v>50</v>
      </c>
      <c r="G17" s="35">
        <f t="shared" si="3"/>
        <v>25</v>
      </c>
      <c r="H17" s="35">
        <f t="shared" si="4"/>
        <v>75</v>
      </c>
      <c r="I17" s="37">
        <f t="shared" si="5"/>
        <v>3</v>
      </c>
      <c r="J17" s="38"/>
      <c r="K17" s="39"/>
      <c r="L17" s="39"/>
      <c r="M17" s="39"/>
      <c r="N17" s="40"/>
      <c r="O17" s="34">
        <v>15</v>
      </c>
      <c r="P17" s="35">
        <v>30</v>
      </c>
      <c r="Q17" s="35">
        <v>5</v>
      </c>
      <c r="R17" s="35">
        <v>25</v>
      </c>
      <c r="S17" s="37">
        <v>3</v>
      </c>
      <c r="T17" s="38"/>
      <c r="U17" s="39"/>
      <c r="V17" s="39"/>
      <c r="W17" s="39"/>
      <c r="X17" s="40"/>
      <c r="Y17" s="38"/>
      <c r="Z17" s="39"/>
      <c r="AA17" s="39"/>
      <c r="AB17" s="39"/>
      <c r="AC17" s="40"/>
      <c r="AD17" s="41" t="s">
        <v>26</v>
      </c>
    </row>
    <row r="18" spans="1:30" ht="13.5" customHeight="1" x14ac:dyDescent="0.2">
      <c r="A18" s="32">
        <v>10</v>
      </c>
      <c r="B18" s="44" t="s">
        <v>33</v>
      </c>
      <c r="C18" s="45">
        <f t="shared" si="0"/>
        <v>0</v>
      </c>
      <c r="D18" s="46">
        <f t="shared" si="1"/>
        <v>90</v>
      </c>
      <c r="E18" s="47">
        <f t="shared" si="2"/>
        <v>90</v>
      </c>
      <c r="F18" s="45">
        <v>120</v>
      </c>
      <c r="G18" s="46">
        <f t="shared" si="3"/>
        <v>255</v>
      </c>
      <c r="H18" s="46">
        <f t="shared" si="4"/>
        <v>375</v>
      </c>
      <c r="I18" s="48">
        <f t="shared" si="5"/>
        <v>15</v>
      </c>
      <c r="J18" s="49"/>
      <c r="K18" s="50"/>
      <c r="L18" s="50"/>
      <c r="M18" s="50"/>
      <c r="N18" s="51"/>
      <c r="O18" s="45">
        <v>0</v>
      </c>
      <c r="P18" s="46">
        <v>30</v>
      </c>
      <c r="Q18" s="46">
        <v>10</v>
      </c>
      <c r="R18" s="46">
        <v>10</v>
      </c>
      <c r="S18" s="48">
        <v>2</v>
      </c>
      <c r="T18" s="45">
        <v>0</v>
      </c>
      <c r="U18" s="46">
        <v>30</v>
      </c>
      <c r="V18" s="46">
        <v>10</v>
      </c>
      <c r="W18" s="46">
        <v>60</v>
      </c>
      <c r="X18" s="48">
        <v>4</v>
      </c>
      <c r="Y18" s="45">
        <v>0</v>
      </c>
      <c r="Z18" s="46">
        <v>30</v>
      </c>
      <c r="AA18" s="46">
        <v>10</v>
      </c>
      <c r="AB18" s="46">
        <v>185</v>
      </c>
      <c r="AC18" s="48">
        <v>9</v>
      </c>
      <c r="AD18" s="52" t="s">
        <v>30</v>
      </c>
    </row>
    <row r="19" spans="1:30" ht="13.5" customHeight="1" x14ac:dyDescent="0.2">
      <c r="A19" s="53"/>
      <c r="B19" s="54" t="s">
        <v>34</v>
      </c>
      <c r="C19" s="55">
        <f t="shared" ref="C19:AC19" si="6">SUM(C9:C18)</f>
        <v>105</v>
      </c>
      <c r="D19" s="56">
        <f t="shared" si="6"/>
        <v>270</v>
      </c>
      <c r="E19" s="57">
        <f t="shared" si="6"/>
        <v>375</v>
      </c>
      <c r="F19" s="55">
        <f t="shared" si="6"/>
        <v>475</v>
      </c>
      <c r="G19" s="56">
        <f t="shared" si="6"/>
        <v>650</v>
      </c>
      <c r="H19" s="56">
        <f t="shared" si="6"/>
        <v>1125</v>
      </c>
      <c r="I19" s="58">
        <f t="shared" si="6"/>
        <v>45</v>
      </c>
      <c r="J19" s="59">
        <f t="shared" si="6"/>
        <v>45</v>
      </c>
      <c r="K19" s="59">
        <f t="shared" si="6"/>
        <v>60</v>
      </c>
      <c r="L19" s="59">
        <f t="shared" si="6"/>
        <v>30</v>
      </c>
      <c r="M19" s="55">
        <f t="shared" si="6"/>
        <v>190</v>
      </c>
      <c r="N19" s="58">
        <f t="shared" si="6"/>
        <v>13</v>
      </c>
      <c r="O19" s="59">
        <f t="shared" si="6"/>
        <v>15</v>
      </c>
      <c r="P19" s="59">
        <f t="shared" si="6"/>
        <v>105</v>
      </c>
      <c r="Q19" s="59">
        <f t="shared" si="6"/>
        <v>35</v>
      </c>
      <c r="R19" s="55">
        <f t="shared" si="6"/>
        <v>120</v>
      </c>
      <c r="S19" s="58">
        <f t="shared" si="6"/>
        <v>11</v>
      </c>
      <c r="T19" s="59">
        <f t="shared" si="6"/>
        <v>30</v>
      </c>
      <c r="U19" s="59">
        <f t="shared" si="6"/>
        <v>60</v>
      </c>
      <c r="V19" s="59">
        <f t="shared" si="6"/>
        <v>20</v>
      </c>
      <c r="W19" s="55">
        <f t="shared" si="6"/>
        <v>140</v>
      </c>
      <c r="X19" s="58">
        <f t="shared" si="6"/>
        <v>10</v>
      </c>
      <c r="Y19" s="59">
        <f t="shared" si="6"/>
        <v>15</v>
      </c>
      <c r="Z19" s="59">
        <f t="shared" si="6"/>
        <v>45</v>
      </c>
      <c r="AA19" s="59">
        <f t="shared" si="6"/>
        <v>15</v>
      </c>
      <c r="AB19" s="55">
        <f t="shared" si="6"/>
        <v>200</v>
      </c>
      <c r="AC19" s="58">
        <f t="shared" si="6"/>
        <v>11</v>
      </c>
      <c r="AD19" s="60"/>
    </row>
    <row r="20" spans="1:30" ht="13.5" customHeight="1" x14ac:dyDescent="0.2">
      <c r="A20" s="13" t="s">
        <v>35</v>
      </c>
      <c r="B20" s="61" t="s">
        <v>36</v>
      </c>
      <c r="C20" s="15"/>
      <c r="D20" s="15"/>
      <c r="E20" s="15"/>
      <c r="F20" s="15"/>
      <c r="G20" s="15"/>
      <c r="H20" s="15"/>
      <c r="I20" s="62"/>
      <c r="J20" s="18"/>
      <c r="K20" s="15"/>
      <c r="L20" s="63"/>
      <c r="M20" s="63"/>
      <c r="N20" s="15"/>
      <c r="O20" s="15"/>
      <c r="P20" s="15"/>
      <c r="Q20" s="63"/>
      <c r="R20" s="63"/>
      <c r="S20" s="15"/>
      <c r="T20" s="15"/>
      <c r="U20" s="15"/>
      <c r="V20" s="63"/>
      <c r="W20" s="63"/>
      <c r="X20" s="15"/>
      <c r="Y20" s="15"/>
      <c r="Z20" s="15"/>
      <c r="AA20" s="63"/>
      <c r="AB20" s="63"/>
      <c r="AC20" s="62"/>
      <c r="AD20" s="21"/>
    </row>
    <row r="21" spans="1:30" ht="13.15" customHeight="1" x14ac:dyDescent="0.2">
      <c r="A21" s="22">
        <v>11</v>
      </c>
      <c r="B21" s="64" t="s">
        <v>37</v>
      </c>
      <c r="C21" s="24">
        <f t="shared" ref="C21:D23" si="7">SUM(J21,O21,T21,Y21)</f>
        <v>30</v>
      </c>
      <c r="D21" s="25">
        <f t="shared" si="7"/>
        <v>30</v>
      </c>
      <c r="E21" s="26">
        <f t="shared" ref="E21:E31" si="8">SUM(C21:D21)</f>
        <v>60</v>
      </c>
      <c r="F21" s="24">
        <v>65</v>
      </c>
      <c r="G21" s="25">
        <f t="shared" ref="G21:G31" si="9">H21-F21</f>
        <v>10</v>
      </c>
      <c r="H21" s="25">
        <f t="shared" ref="H21:H31" si="10">$B$5*I21</f>
        <v>75</v>
      </c>
      <c r="I21" s="27">
        <f t="shared" ref="I21:I30" si="11">SUM(N21,S21,X21,AC21)</f>
        <v>3</v>
      </c>
      <c r="J21" s="24">
        <v>30</v>
      </c>
      <c r="K21" s="25">
        <v>30</v>
      </c>
      <c r="L21" s="25">
        <f>F21-E21</f>
        <v>5</v>
      </c>
      <c r="M21" s="25">
        <f>G21</f>
        <v>10</v>
      </c>
      <c r="N21" s="27">
        <v>3</v>
      </c>
      <c r="O21" s="28"/>
      <c r="P21" s="29"/>
      <c r="Q21" s="29"/>
      <c r="R21" s="29"/>
      <c r="S21" s="30"/>
      <c r="T21" s="28"/>
      <c r="U21" s="29"/>
      <c r="V21" s="29"/>
      <c r="W21" s="29"/>
      <c r="X21" s="30"/>
      <c r="Y21" s="28"/>
      <c r="Z21" s="29"/>
      <c r="AA21" s="29"/>
      <c r="AB21" s="29"/>
      <c r="AC21" s="30"/>
      <c r="AD21" s="31" t="s">
        <v>23</v>
      </c>
    </row>
    <row r="22" spans="1:30" ht="12.6" customHeight="1" x14ac:dyDescent="0.2">
      <c r="A22" s="32">
        <v>12</v>
      </c>
      <c r="B22" s="64" t="s">
        <v>38</v>
      </c>
      <c r="C22" s="34">
        <f t="shared" si="7"/>
        <v>15</v>
      </c>
      <c r="D22" s="35">
        <f t="shared" si="7"/>
        <v>30</v>
      </c>
      <c r="E22" s="36">
        <f t="shared" si="8"/>
        <v>45</v>
      </c>
      <c r="F22" s="34">
        <v>50</v>
      </c>
      <c r="G22" s="35">
        <f t="shared" si="9"/>
        <v>25</v>
      </c>
      <c r="H22" s="35">
        <f t="shared" si="10"/>
        <v>75</v>
      </c>
      <c r="I22" s="37">
        <f t="shared" si="11"/>
        <v>3</v>
      </c>
      <c r="J22" s="38"/>
      <c r="K22" s="39"/>
      <c r="L22" s="39"/>
      <c r="M22" s="39"/>
      <c r="N22" s="40"/>
      <c r="O22" s="38"/>
      <c r="P22" s="39"/>
      <c r="Q22" s="39"/>
      <c r="R22" s="39"/>
      <c r="S22" s="40"/>
      <c r="T22" s="38"/>
      <c r="U22" s="39"/>
      <c r="V22" s="39"/>
      <c r="W22" s="39"/>
      <c r="X22" s="40"/>
      <c r="Y22" s="34">
        <v>15</v>
      </c>
      <c r="Z22" s="35">
        <v>30</v>
      </c>
      <c r="AA22" s="35">
        <v>5</v>
      </c>
      <c r="AB22" s="35">
        <f>G22</f>
        <v>25</v>
      </c>
      <c r="AC22" s="37">
        <v>3</v>
      </c>
      <c r="AD22" s="41" t="s">
        <v>39</v>
      </c>
    </row>
    <row r="23" spans="1:30" ht="22.5" customHeight="1" x14ac:dyDescent="0.2">
      <c r="A23" s="32">
        <v>13</v>
      </c>
      <c r="B23" s="65" t="s">
        <v>40</v>
      </c>
      <c r="C23" s="34">
        <f t="shared" si="7"/>
        <v>30</v>
      </c>
      <c r="D23" s="35">
        <f t="shared" si="7"/>
        <v>15</v>
      </c>
      <c r="E23" s="36">
        <f t="shared" si="8"/>
        <v>45</v>
      </c>
      <c r="F23" s="34">
        <v>50</v>
      </c>
      <c r="G23" s="35">
        <f t="shared" si="9"/>
        <v>25</v>
      </c>
      <c r="H23" s="35">
        <f t="shared" si="10"/>
        <v>75</v>
      </c>
      <c r="I23" s="37">
        <f t="shared" si="11"/>
        <v>3</v>
      </c>
      <c r="J23" s="38"/>
      <c r="K23" s="39"/>
      <c r="L23" s="39"/>
      <c r="M23" s="39"/>
      <c r="N23" s="40"/>
      <c r="O23" s="38"/>
      <c r="P23" s="39"/>
      <c r="Q23" s="39"/>
      <c r="R23" s="39"/>
      <c r="S23" s="40"/>
      <c r="T23" s="38"/>
      <c r="U23" s="39"/>
      <c r="V23" s="39"/>
      <c r="W23" s="39"/>
      <c r="X23" s="40"/>
      <c r="Y23" s="34">
        <v>30</v>
      </c>
      <c r="Z23" s="35">
        <v>15</v>
      </c>
      <c r="AA23" s="35">
        <v>5</v>
      </c>
      <c r="AB23" s="35">
        <f>G23</f>
        <v>25</v>
      </c>
      <c r="AC23" s="37">
        <v>3</v>
      </c>
      <c r="AD23" s="41" t="s">
        <v>39</v>
      </c>
    </row>
    <row r="24" spans="1:30" ht="22.5" customHeight="1" x14ac:dyDescent="0.2">
      <c r="A24" s="32">
        <v>14</v>
      </c>
      <c r="B24" s="65" t="s">
        <v>41</v>
      </c>
      <c r="C24" s="34">
        <v>0</v>
      </c>
      <c r="D24" s="35">
        <v>30</v>
      </c>
      <c r="E24" s="36">
        <f t="shared" si="8"/>
        <v>30</v>
      </c>
      <c r="F24" s="34">
        <v>35</v>
      </c>
      <c r="G24" s="35">
        <f t="shared" si="9"/>
        <v>15</v>
      </c>
      <c r="H24" s="35">
        <f t="shared" si="10"/>
        <v>50</v>
      </c>
      <c r="I24" s="37">
        <f t="shared" si="11"/>
        <v>2</v>
      </c>
      <c r="J24" s="38"/>
      <c r="K24" s="39"/>
      <c r="L24" s="39"/>
      <c r="M24" s="39"/>
      <c r="N24" s="40"/>
      <c r="O24" s="38"/>
      <c r="P24" s="39"/>
      <c r="Q24" s="39"/>
      <c r="R24" s="39"/>
      <c r="S24" s="40"/>
      <c r="T24" s="34">
        <v>0</v>
      </c>
      <c r="U24" s="35">
        <v>30</v>
      </c>
      <c r="V24" s="35">
        <v>5</v>
      </c>
      <c r="W24" s="35">
        <v>15</v>
      </c>
      <c r="X24" s="37">
        <v>2</v>
      </c>
      <c r="Y24" s="38"/>
      <c r="Z24" s="39"/>
      <c r="AA24" s="39"/>
      <c r="AB24" s="39"/>
      <c r="AC24" s="40"/>
      <c r="AD24" s="41" t="s">
        <v>42</v>
      </c>
    </row>
    <row r="25" spans="1:30" ht="12.75" customHeight="1" x14ac:dyDescent="0.2">
      <c r="A25" s="32">
        <v>15</v>
      </c>
      <c r="B25" s="64" t="s">
        <v>43</v>
      </c>
      <c r="C25" s="34">
        <f t="shared" ref="C25:D30" si="12">SUM(J25,O25,T25,Y25)</f>
        <v>0</v>
      </c>
      <c r="D25" s="35">
        <f t="shared" si="12"/>
        <v>30</v>
      </c>
      <c r="E25" s="36">
        <f t="shared" si="8"/>
        <v>30</v>
      </c>
      <c r="F25" s="34">
        <v>35</v>
      </c>
      <c r="G25" s="35">
        <f t="shared" si="9"/>
        <v>15</v>
      </c>
      <c r="H25" s="35">
        <f t="shared" si="10"/>
        <v>50</v>
      </c>
      <c r="I25" s="37">
        <f t="shared" si="11"/>
        <v>2</v>
      </c>
      <c r="J25" s="38"/>
      <c r="K25" s="39"/>
      <c r="L25" s="39"/>
      <c r="M25" s="39"/>
      <c r="N25" s="40"/>
      <c r="O25" s="38"/>
      <c r="P25" s="39"/>
      <c r="Q25" s="39"/>
      <c r="R25" s="39"/>
      <c r="S25" s="40"/>
      <c r="T25" s="38"/>
      <c r="U25" s="39"/>
      <c r="V25" s="39"/>
      <c r="W25" s="39"/>
      <c r="X25" s="40"/>
      <c r="Y25" s="34">
        <v>0</v>
      </c>
      <c r="Z25" s="35">
        <v>30</v>
      </c>
      <c r="AA25" s="35">
        <f>F25-E25</f>
        <v>5</v>
      </c>
      <c r="AB25" s="35">
        <f>G25</f>
        <v>15</v>
      </c>
      <c r="AC25" s="37">
        <v>2</v>
      </c>
      <c r="AD25" s="42" t="s">
        <v>30</v>
      </c>
    </row>
    <row r="26" spans="1:30" ht="12.6" customHeight="1" x14ac:dyDescent="0.2">
      <c r="A26" s="32">
        <v>16</v>
      </c>
      <c r="B26" s="33" t="s">
        <v>44</v>
      </c>
      <c r="C26" s="34">
        <f t="shared" si="12"/>
        <v>0</v>
      </c>
      <c r="D26" s="35">
        <f t="shared" si="12"/>
        <v>30</v>
      </c>
      <c r="E26" s="36">
        <f t="shared" si="8"/>
        <v>30</v>
      </c>
      <c r="F26" s="34">
        <v>35</v>
      </c>
      <c r="G26" s="35">
        <f t="shared" si="9"/>
        <v>40</v>
      </c>
      <c r="H26" s="35">
        <f t="shared" si="10"/>
        <v>75</v>
      </c>
      <c r="I26" s="37">
        <f t="shared" si="11"/>
        <v>3</v>
      </c>
      <c r="J26" s="34">
        <v>0</v>
      </c>
      <c r="K26" s="35">
        <v>30</v>
      </c>
      <c r="L26" s="35">
        <f>F26-E26</f>
        <v>5</v>
      </c>
      <c r="M26" s="35">
        <f>G26</f>
        <v>40</v>
      </c>
      <c r="N26" s="37">
        <v>3</v>
      </c>
      <c r="O26" s="38"/>
      <c r="P26" s="39"/>
      <c r="Q26" s="39"/>
      <c r="R26" s="39"/>
      <c r="S26" s="40"/>
      <c r="T26" s="38"/>
      <c r="U26" s="39"/>
      <c r="V26" s="39"/>
      <c r="W26" s="39"/>
      <c r="X26" s="40"/>
      <c r="Y26" s="38"/>
      <c r="Z26" s="39"/>
      <c r="AA26" s="39"/>
      <c r="AB26" s="39"/>
      <c r="AC26" s="40"/>
      <c r="AD26" s="41" t="s">
        <v>21</v>
      </c>
    </row>
    <row r="27" spans="1:30" ht="12.6" customHeight="1" x14ac:dyDescent="0.2">
      <c r="A27" s="32">
        <v>17</v>
      </c>
      <c r="B27" s="64" t="s">
        <v>45</v>
      </c>
      <c r="C27" s="34">
        <f t="shared" si="12"/>
        <v>0</v>
      </c>
      <c r="D27" s="35">
        <f t="shared" si="12"/>
        <v>30</v>
      </c>
      <c r="E27" s="36">
        <f t="shared" si="8"/>
        <v>30</v>
      </c>
      <c r="F27" s="34">
        <v>35</v>
      </c>
      <c r="G27" s="35">
        <f t="shared" si="9"/>
        <v>40</v>
      </c>
      <c r="H27" s="35">
        <f t="shared" si="10"/>
        <v>75</v>
      </c>
      <c r="I27" s="37">
        <f t="shared" si="11"/>
        <v>3</v>
      </c>
      <c r="J27" s="38"/>
      <c r="K27" s="39"/>
      <c r="L27" s="39"/>
      <c r="M27" s="39"/>
      <c r="N27" s="40"/>
      <c r="O27" s="34">
        <v>0</v>
      </c>
      <c r="P27" s="35">
        <v>30</v>
      </c>
      <c r="Q27" s="35">
        <f>F27-E27</f>
        <v>5</v>
      </c>
      <c r="R27" s="35">
        <f>G27</f>
        <v>40</v>
      </c>
      <c r="S27" s="37">
        <v>3</v>
      </c>
      <c r="T27" s="38"/>
      <c r="U27" s="39"/>
      <c r="V27" s="39"/>
      <c r="W27" s="39"/>
      <c r="X27" s="40"/>
      <c r="Y27" s="38"/>
      <c r="Z27" s="39"/>
      <c r="AA27" s="39"/>
      <c r="AB27" s="39"/>
      <c r="AC27" s="40"/>
      <c r="AD27" s="42" t="s">
        <v>19</v>
      </c>
    </row>
    <row r="28" spans="1:30" ht="12.6" customHeight="1" x14ac:dyDescent="0.2">
      <c r="A28" s="32">
        <v>18</v>
      </c>
      <c r="B28" s="33" t="s">
        <v>46</v>
      </c>
      <c r="C28" s="34">
        <f t="shared" si="12"/>
        <v>15</v>
      </c>
      <c r="D28" s="35">
        <f t="shared" si="12"/>
        <v>30</v>
      </c>
      <c r="E28" s="36">
        <f t="shared" si="8"/>
        <v>45</v>
      </c>
      <c r="F28" s="34">
        <v>55</v>
      </c>
      <c r="G28" s="35">
        <f t="shared" si="9"/>
        <v>20</v>
      </c>
      <c r="H28" s="35">
        <f t="shared" si="10"/>
        <v>75</v>
      </c>
      <c r="I28" s="37">
        <f t="shared" si="11"/>
        <v>3</v>
      </c>
      <c r="J28" s="38"/>
      <c r="K28" s="39"/>
      <c r="L28" s="39"/>
      <c r="M28" s="39"/>
      <c r="N28" s="40"/>
      <c r="O28" s="34">
        <v>15</v>
      </c>
      <c r="P28" s="35">
        <v>30</v>
      </c>
      <c r="Q28" s="35">
        <v>10</v>
      </c>
      <c r="R28" s="35">
        <v>20</v>
      </c>
      <c r="S28" s="37">
        <v>3</v>
      </c>
      <c r="T28" s="38"/>
      <c r="U28" s="39"/>
      <c r="V28" s="39"/>
      <c r="W28" s="39"/>
      <c r="X28" s="40"/>
      <c r="Y28" s="38"/>
      <c r="Z28" s="39"/>
      <c r="AA28" s="39"/>
      <c r="AB28" s="39"/>
      <c r="AC28" s="40"/>
      <c r="AD28" s="41" t="s">
        <v>26</v>
      </c>
    </row>
    <row r="29" spans="1:30" ht="12.6" customHeight="1" x14ac:dyDescent="0.2">
      <c r="A29" s="32">
        <v>19</v>
      </c>
      <c r="B29" s="33" t="s">
        <v>47</v>
      </c>
      <c r="C29" s="34">
        <f t="shared" si="12"/>
        <v>30</v>
      </c>
      <c r="D29" s="35">
        <f t="shared" si="12"/>
        <v>15</v>
      </c>
      <c r="E29" s="36">
        <f t="shared" si="8"/>
        <v>45</v>
      </c>
      <c r="F29" s="34">
        <v>45</v>
      </c>
      <c r="G29" s="35">
        <f t="shared" si="9"/>
        <v>5</v>
      </c>
      <c r="H29" s="35">
        <f t="shared" si="10"/>
        <v>50</v>
      </c>
      <c r="I29" s="37">
        <f t="shared" si="11"/>
        <v>2</v>
      </c>
      <c r="J29" s="38"/>
      <c r="K29" s="39"/>
      <c r="L29" s="39"/>
      <c r="M29" s="39"/>
      <c r="N29" s="40"/>
      <c r="O29" s="34">
        <v>30</v>
      </c>
      <c r="P29" s="35">
        <v>15</v>
      </c>
      <c r="Q29" s="35">
        <f>F29-E29</f>
        <v>0</v>
      </c>
      <c r="R29" s="35">
        <f>G29</f>
        <v>5</v>
      </c>
      <c r="S29" s="37">
        <v>2</v>
      </c>
      <c r="T29" s="38"/>
      <c r="U29" s="39"/>
      <c r="V29" s="39"/>
      <c r="W29" s="39"/>
      <c r="X29" s="40"/>
      <c r="Y29" s="38"/>
      <c r="Z29" s="39"/>
      <c r="AA29" s="39"/>
      <c r="AB29" s="39"/>
      <c r="AC29" s="40"/>
      <c r="AD29" s="41" t="s">
        <v>26</v>
      </c>
    </row>
    <row r="30" spans="1:30" ht="13.5" customHeight="1" x14ac:dyDescent="0.2">
      <c r="A30" s="32">
        <v>20</v>
      </c>
      <c r="B30" s="33" t="s">
        <v>48</v>
      </c>
      <c r="C30" s="34">
        <f t="shared" si="12"/>
        <v>30</v>
      </c>
      <c r="D30" s="35">
        <f t="shared" si="12"/>
        <v>0</v>
      </c>
      <c r="E30" s="36">
        <f t="shared" si="8"/>
        <v>30</v>
      </c>
      <c r="F30" s="34">
        <v>35</v>
      </c>
      <c r="G30" s="35">
        <f t="shared" si="9"/>
        <v>40</v>
      </c>
      <c r="H30" s="35">
        <f t="shared" si="10"/>
        <v>75</v>
      </c>
      <c r="I30" s="37">
        <f t="shared" si="11"/>
        <v>3</v>
      </c>
      <c r="J30" s="45">
        <v>30</v>
      </c>
      <c r="K30" s="46">
        <v>0</v>
      </c>
      <c r="L30" s="46">
        <f>F30-E30</f>
        <v>5</v>
      </c>
      <c r="M30" s="46">
        <f>G30</f>
        <v>40</v>
      </c>
      <c r="N30" s="48">
        <v>3</v>
      </c>
      <c r="O30" s="49"/>
      <c r="P30" s="50"/>
      <c r="Q30" s="50"/>
      <c r="R30" s="50"/>
      <c r="S30" s="51"/>
      <c r="T30" s="49"/>
      <c r="U30" s="50"/>
      <c r="V30" s="50"/>
      <c r="W30" s="50"/>
      <c r="X30" s="51"/>
      <c r="Y30" s="49"/>
      <c r="Z30" s="50"/>
      <c r="AA30" s="50"/>
      <c r="AB30" s="50"/>
      <c r="AC30" s="51"/>
      <c r="AD30" s="66" t="s">
        <v>21</v>
      </c>
    </row>
    <row r="31" spans="1:30" ht="24.75" customHeight="1" x14ac:dyDescent="0.2">
      <c r="A31" s="32">
        <v>21</v>
      </c>
      <c r="B31" s="67" t="s">
        <v>49</v>
      </c>
      <c r="C31" s="45">
        <v>30</v>
      </c>
      <c r="D31" s="46">
        <f>SUM(K31,P31,U31,Z31)</f>
        <v>0</v>
      </c>
      <c r="E31" s="47">
        <f t="shared" si="8"/>
        <v>30</v>
      </c>
      <c r="F31" s="45">
        <v>30</v>
      </c>
      <c r="G31" s="46">
        <f t="shared" si="9"/>
        <v>20</v>
      </c>
      <c r="H31" s="46">
        <f t="shared" si="10"/>
        <v>50</v>
      </c>
      <c r="I31" s="48">
        <v>2</v>
      </c>
      <c r="J31" s="250" t="s">
        <v>50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69"/>
    </row>
    <row r="32" spans="1:30" ht="13.5" customHeight="1" x14ac:dyDescent="0.2">
      <c r="A32" s="53"/>
      <c r="B32" s="70" t="s">
        <v>34</v>
      </c>
      <c r="C32" s="59">
        <f t="shared" ref="C32:AC32" si="13">SUM(C21:C31)</f>
        <v>180</v>
      </c>
      <c r="D32" s="59">
        <f t="shared" si="13"/>
        <v>240</v>
      </c>
      <c r="E32" s="59">
        <f t="shared" si="13"/>
        <v>420</v>
      </c>
      <c r="F32" s="59">
        <f t="shared" si="13"/>
        <v>470</v>
      </c>
      <c r="G32" s="59">
        <f t="shared" si="13"/>
        <v>255</v>
      </c>
      <c r="H32" s="59">
        <f t="shared" si="13"/>
        <v>725</v>
      </c>
      <c r="I32" s="71">
        <f t="shared" si="13"/>
        <v>29</v>
      </c>
      <c r="J32" s="59">
        <f t="shared" si="13"/>
        <v>60</v>
      </c>
      <c r="K32" s="59">
        <f t="shared" si="13"/>
        <v>60</v>
      </c>
      <c r="L32" s="59">
        <f t="shared" si="13"/>
        <v>15</v>
      </c>
      <c r="M32" s="59">
        <f t="shared" si="13"/>
        <v>90</v>
      </c>
      <c r="N32" s="71">
        <f t="shared" si="13"/>
        <v>9</v>
      </c>
      <c r="O32" s="59">
        <f t="shared" si="13"/>
        <v>45</v>
      </c>
      <c r="P32" s="59">
        <f t="shared" si="13"/>
        <v>75</v>
      </c>
      <c r="Q32" s="59">
        <f t="shared" si="13"/>
        <v>15</v>
      </c>
      <c r="R32" s="59">
        <f t="shared" si="13"/>
        <v>65</v>
      </c>
      <c r="S32" s="71">
        <f t="shared" si="13"/>
        <v>8</v>
      </c>
      <c r="T32" s="59">
        <f t="shared" si="13"/>
        <v>0</v>
      </c>
      <c r="U32" s="59">
        <f t="shared" si="13"/>
        <v>30</v>
      </c>
      <c r="V32" s="59">
        <f t="shared" si="13"/>
        <v>5</v>
      </c>
      <c r="W32" s="59">
        <f t="shared" si="13"/>
        <v>15</v>
      </c>
      <c r="X32" s="71">
        <f t="shared" si="13"/>
        <v>2</v>
      </c>
      <c r="Y32" s="59">
        <f t="shared" si="13"/>
        <v>45</v>
      </c>
      <c r="Z32" s="59">
        <f t="shared" si="13"/>
        <v>75</v>
      </c>
      <c r="AA32" s="59">
        <f t="shared" si="13"/>
        <v>15</v>
      </c>
      <c r="AB32" s="59">
        <f t="shared" si="13"/>
        <v>65</v>
      </c>
      <c r="AC32" s="71">
        <f t="shared" si="13"/>
        <v>8</v>
      </c>
      <c r="AD32" s="72"/>
    </row>
    <row r="33" spans="1:30" ht="13.5" customHeight="1" x14ac:dyDescent="0.2">
      <c r="A33" s="13" t="s">
        <v>51</v>
      </c>
      <c r="B33" s="246" t="s">
        <v>52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  <c r="R33" s="248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9"/>
    </row>
    <row r="34" spans="1:30" ht="13.15" customHeight="1" x14ac:dyDescent="0.2">
      <c r="A34" s="22">
        <v>22</v>
      </c>
      <c r="B34" s="73" t="s">
        <v>53</v>
      </c>
      <c r="C34" s="24">
        <f t="shared" ref="C34:C44" si="14">SUM(J34,O34,T34,Y34)</f>
        <v>30</v>
      </c>
      <c r="D34" s="25">
        <f t="shared" ref="D34:D44" si="15">SUM(K34,P34,U34,Z34)</f>
        <v>30</v>
      </c>
      <c r="E34" s="26">
        <f t="shared" ref="E34:E44" si="16">SUM(C34:D34)</f>
        <v>60</v>
      </c>
      <c r="F34" s="24">
        <v>65</v>
      </c>
      <c r="G34" s="25">
        <f t="shared" ref="G34:G44" si="17">H34-F34</f>
        <v>10</v>
      </c>
      <c r="H34" s="25">
        <f t="shared" ref="H34:H44" si="18">$B$5*I34</f>
        <v>75</v>
      </c>
      <c r="I34" s="27">
        <f t="shared" ref="I34:I44" si="19">SUM(N34,S34,X34,AC34)</f>
        <v>3</v>
      </c>
      <c r="J34" s="28"/>
      <c r="K34" s="29"/>
      <c r="L34" s="29"/>
      <c r="M34" s="29"/>
      <c r="N34" s="30"/>
      <c r="O34" s="24">
        <v>30</v>
      </c>
      <c r="P34" s="25">
        <v>30</v>
      </c>
      <c r="Q34" s="35">
        <f>F34-E34</f>
        <v>5</v>
      </c>
      <c r="R34" s="35">
        <f>G34</f>
        <v>10</v>
      </c>
      <c r="S34" s="27">
        <v>3</v>
      </c>
      <c r="T34" s="28"/>
      <c r="U34" s="29"/>
      <c r="V34" s="29"/>
      <c r="W34" s="29"/>
      <c r="X34" s="30"/>
      <c r="Y34" s="28"/>
      <c r="Z34" s="29"/>
      <c r="AA34" s="29"/>
      <c r="AB34" s="29"/>
      <c r="AC34" s="30"/>
      <c r="AD34" s="31" t="s">
        <v>19</v>
      </c>
    </row>
    <row r="35" spans="1:30" ht="12.6" customHeight="1" x14ac:dyDescent="0.2">
      <c r="A35" s="32">
        <v>23</v>
      </c>
      <c r="B35" s="64" t="s">
        <v>54</v>
      </c>
      <c r="C35" s="34">
        <f t="shared" si="14"/>
        <v>15</v>
      </c>
      <c r="D35" s="35">
        <f t="shared" si="15"/>
        <v>30</v>
      </c>
      <c r="E35" s="36">
        <f t="shared" si="16"/>
        <v>45</v>
      </c>
      <c r="F35" s="34">
        <v>50</v>
      </c>
      <c r="G35" s="35">
        <f t="shared" si="17"/>
        <v>25</v>
      </c>
      <c r="H35" s="35">
        <f t="shared" si="18"/>
        <v>75</v>
      </c>
      <c r="I35" s="37">
        <f t="shared" si="19"/>
        <v>3</v>
      </c>
      <c r="J35" s="38"/>
      <c r="K35" s="39"/>
      <c r="L35" s="39"/>
      <c r="M35" s="39"/>
      <c r="N35" s="40"/>
      <c r="O35" s="38"/>
      <c r="P35" s="39"/>
      <c r="Q35" s="39"/>
      <c r="R35" s="39"/>
      <c r="S35" s="40"/>
      <c r="T35" s="34">
        <v>15</v>
      </c>
      <c r="U35" s="35">
        <v>30</v>
      </c>
      <c r="V35" s="35">
        <f>F35-E35</f>
        <v>5</v>
      </c>
      <c r="W35" s="35">
        <f>G35</f>
        <v>25</v>
      </c>
      <c r="X35" s="37">
        <v>3</v>
      </c>
      <c r="Y35" s="38"/>
      <c r="Z35" s="39"/>
      <c r="AA35" s="39"/>
      <c r="AB35" s="39"/>
      <c r="AC35" s="40"/>
      <c r="AD35" s="41" t="s">
        <v>42</v>
      </c>
    </row>
    <row r="36" spans="1:30" ht="12.6" customHeight="1" x14ac:dyDescent="0.2">
      <c r="A36" s="32">
        <v>24</v>
      </c>
      <c r="B36" s="64" t="s">
        <v>55</v>
      </c>
      <c r="C36" s="74">
        <f t="shared" si="14"/>
        <v>0</v>
      </c>
      <c r="D36" s="75">
        <f t="shared" si="15"/>
        <v>30</v>
      </c>
      <c r="E36" s="76">
        <f t="shared" si="16"/>
        <v>30</v>
      </c>
      <c r="F36" s="34">
        <v>35</v>
      </c>
      <c r="G36" s="35">
        <f t="shared" si="17"/>
        <v>40</v>
      </c>
      <c r="H36" s="35">
        <f t="shared" si="18"/>
        <v>75</v>
      </c>
      <c r="I36" s="37">
        <f t="shared" si="19"/>
        <v>3</v>
      </c>
      <c r="J36" s="34">
        <v>0</v>
      </c>
      <c r="K36" s="35">
        <v>30</v>
      </c>
      <c r="L36" s="35">
        <f>F36-E36</f>
        <v>5</v>
      </c>
      <c r="M36" s="35">
        <f>G36</f>
        <v>40</v>
      </c>
      <c r="N36" s="37">
        <v>3</v>
      </c>
      <c r="O36" s="38"/>
      <c r="P36" s="39"/>
      <c r="Q36" s="39"/>
      <c r="R36" s="39"/>
      <c r="S36" s="40"/>
      <c r="T36" s="38"/>
      <c r="U36" s="39"/>
      <c r="V36" s="39"/>
      <c r="W36" s="39"/>
      <c r="X36" s="40"/>
      <c r="Y36" s="38"/>
      <c r="Z36" s="39"/>
      <c r="AA36" s="39"/>
      <c r="AB36" s="39"/>
      <c r="AC36" s="40"/>
      <c r="AD36" s="41" t="s">
        <v>21</v>
      </c>
    </row>
    <row r="37" spans="1:30" ht="12.6" customHeight="1" x14ac:dyDescent="0.2">
      <c r="A37" s="32">
        <v>25</v>
      </c>
      <c r="B37" s="64" t="s">
        <v>56</v>
      </c>
      <c r="C37" s="77">
        <f t="shared" si="14"/>
        <v>0</v>
      </c>
      <c r="D37" s="78">
        <f t="shared" si="15"/>
        <v>30</v>
      </c>
      <c r="E37" s="79">
        <f t="shared" si="16"/>
        <v>30</v>
      </c>
      <c r="F37" s="34">
        <v>35</v>
      </c>
      <c r="G37" s="35">
        <f t="shared" si="17"/>
        <v>40</v>
      </c>
      <c r="H37" s="35">
        <f t="shared" si="18"/>
        <v>75</v>
      </c>
      <c r="I37" s="37">
        <f t="shared" si="19"/>
        <v>3</v>
      </c>
      <c r="J37" s="38"/>
      <c r="K37" s="39"/>
      <c r="L37" s="39"/>
      <c r="M37" s="39"/>
      <c r="N37" s="40"/>
      <c r="O37" s="34">
        <v>0</v>
      </c>
      <c r="P37" s="35">
        <v>30</v>
      </c>
      <c r="Q37" s="35">
        <f>F37-E37</f>
        <v>5</v>
      </c>
      <c r="R37" s="35">
        <f>G37</f>
        <v>40</v>
      </c>
      <c r="S37" s="37">
        <v>3</v>
      </c>
      <c r="T37" s="38"/>
      <c r="U37" s="39"/>
      <c r="V37" s="39"/>
      <c r="W37" s="39"/>
      <c r="X37" s="40"/>
      <c r="Y37" s="38"/>
      <c r="Z37" s="39"/>
      <c r="AA37" s="39"/>
      <c r="AB37" s="39"/>
      <c r="AC37" s="40"/>
      <c r="AD37" s="41" t="s">
        <v>26</v>
      </c>
    </row>
    <row r="38" spans="1:30" ht="12.6" customHeight="1" x14ac:dyDescent="0.2">
      <c r="A38" s="32">
        <v>26</v>
      </c>
      <c r="B38" s="64" t="s">
        <v>57</v>
      </c>
      <c r="C38" s="34">
        <f t="shared" si="14"/>
        <v>0</v>
      </c>
      <c r="D38" s="35">
        <f t="shared" si="15"/>
        <v>15</v>
      </c>
      <c r="E38" s="36">
        <f t="shared" si="16"/>
        <v>15</v>
      </c>
      <c r="F38" s="34">
        <v>20</v>
      </c>
      <c r="G38" s="35">
        <f t="shared" si="17"/>
        <v>30</v>
      </c>
      <c r="H38" s="35">
        <f t="shared" si="18"/>
        <v>50</v>
      </c>
      <c r="I38" s="37">
        <f t="shared" si="19"/>
        <v>2</v>
      </c>
      <c r="J38" s="34">
        <v>0</v>
      </c>
      <c r="K38" s="35">
        <v>15</v>
      </c>
      <c r="L38" s="35">
        <f>F38-E38</f>
        <v>5</v>
      </c>
      <c r="M38" s="35">
        <f>G38</f>
        <v>30</v>
      </c>
      <c r="N38" s="37">
        <v>2</v>
      </c>
      <c r="O38" s="38"/>
      <c r="P38" s="39"/>
      <c r="Q38" s="39"/>
      <c r="R38" s="39"/>
      <c r="S38" s="40"/>
      <c r="T38" s="38"/>
      <c r="U38" s="39"/>
      <c r="V38" s="39"/>
      <c r="W38" s="39"/>
      <c r="X38" s="40"/>
      <c r="Y38" s="38"/>
      <c r="Z38" s="39"/>
      <c r="AA38" s="39"/>
      <c r="AB38" s="39"/>
      <c r="AC38" s="40"/>
      <c r="AD38" s="41" t="s">
        <v>21</v>
      </c>
    </row>
    <row r="39" spans="1:30" ht="12.6" customHeight="1" x14ac:dyDescent="0.2">
      <c r="A39" s="32">
        <v>27</v>
      </c>
      <c r="B39" s="64" t="s">
        <v>58</v>
      </c>
      <c r="C39" s="34">
        <f t="shared" si="14"/>
        <v>0</v>
      </c>
      <c r="D39" s="35">
        <f t="shared" si="15"/>
        <v>15</v>
      </c>
      <c r="E39" s="36">
        <f t="shared" si="16"/>
        <v>15</v>
      </c>
      <c r="F39" s="34">
        <v>20</v>
      </c>
      <c r="G39" s="35">
        <f t="shared" si="17"/>
        <v>30</v>
      </c>
      <c r="H39" s="35">
        <f t="shared" si="18"/>
        <v>50</v>
      </c>
      <c r="I39" s="37">
        <f t="shared" si="19"/>
        <v>2</v>
      </c>
      <c r="J39" s="38"/>
      <c r="K39" s="39"/>
      <c r="L39" s="39"/>
      <c r="M39" s="39"/>
      <c r="N39" s="40"/>
      <c r="O39" s="38"/>
      <c r="P39" s="39"/>
      <c r="Q39" s="39"/>
      <c r="R39" s="39"/>
      <c r="S39" s="40"/>
      <c r="T39" s="38"/>
      <c r="U39" s="39"/>
      <c r="V39" s="39"/>
      <c r="W39" s="39"/>
      <c r="X39" s="40"/>
      <c r="Y39" s="34">
        <v>0</v>
      </c>
      <c r="Z39" s="35">
        <v>15</v>
      </c>
      <c r="AA39" s="35">
        <f>F39-E39</f>
        <v>5</v>
      </c>
      <c r="AB39" s="35">
        <f>G39</f>
        <v>30</v>
      </c>
      <c r="AC39" s="37">
        <v>2</v>
      </c>
      <c r="AD39" s="41" t="s">
        <v>39</v>
      </c>
    </row>
    <row r="40" spans="1:30" ht="12.6" customHeight="1" x14ac:dyDescent="0.2">
      <c r="A40" s="32">
        <v>28</v>
      </c>
      <c r="B40" s="33" t="s">
        <v>59</v>
      </c>
      <c r="C40" s="34">
        <f t="shared" si="14"/>
        <v>0</v>
      </c>
      <c r="D40" s="35">
        <f t="shared" si="15"/>
        <v>15</v>
      </c>
      <c r="E40" s="36">
        <f t="shared" si="16"/>
        <v>15</v>
      </c>
      <c r="F40" s="34">
        <v>20</v>
      </c>
      <c r="G40" s="35">
        <f t="shared" si="17"/>
        <v>30</v>
      </c>
      <c r="H40" s="35">
        <f t="shared" si="18"/>
        <v>50</v>
      </c>
      <c r="I40" s="37">
        <f t="shared" si="19"/>
        <v>2</v>
      </c>
      <c r="J40" s="38"/>
      <c r="K40" s="39"/>
      <c r="L40" s="39"/>
      <c r="M40" s="39"/>
      <c r="N40" s="40"/>
      <c r="O40" s="34">
        <v>0</v>
      </c>
      <c r="P40" s="35">
        <v>15</v>
      </c>
      <c r="Q40" s="35">
        <f>F40-E40</f>
        <v>5</v>
      </c>
      <c r="R40" s="35">
        <f>G40</f>
        <v>30</v>
      </c>
      <c r="S40" s="37">
        <v>2</v>
      </c>
      <c r="T40" s="38"/>
      <c r="U40" s="39"/>
      <c r="V40" s="39"/>
      <c r="W40" s="39"/>
      <c r="X40" s="40"/>
      <c r="Y40" s="38"/>
      <c r="Z40" s="39"/>
      <c r="AA40" s="39"/>
      <c r="AB40" s="39"/>
      <c r="AC40" s="40"/>
      <c r="AD40" s="41" t="s">
        <v>26</v>
      </c>
    </row>
    <row r="41" spans="1:30" ht="12.6" customHeight="1" x14ac:dyDescent="0.2">
      <c r="A41" s="32">
        <v>29</v>
      </c>
      <c r="B41" s="33" t="s">
        <v>60</v>
      </c>
      <c r="C41" s="34">
        <f t="shared" si="14"/>
        <v>0</v>
      </c>
      <c r="D41" s="35">
        <f t="shared" si="15"/>
        <v>15</v>
      </c>
      <c r="E41" s="36">
        <f t="shared" si="16"/>
        <v>15</v>
      </c>
      <c r="F41" s="34">
        <v>20</v>
      </c>
      <c r="G41" s="35">
        <f t="shared" si="17"/>
        <v>55</v>
      </c>
      <c r="H41" s="35">
        <f t="shared" si="18"/>
        <v>75</v>
      </c>
      <c r="I41" s="37">
        <f t="shared" si="19"/>
        <v>3</v>
      </c>
      <c r="J41" s="34">
        <v>0</v>
      </c>
      <c r="K41" s="35">
        <v>15</v>
      </c>
      <c r="L41" s="35">
        <f>F41-E41</f>
        <v>5</v>
      </c>
      <c r="M41" s="35">
        <f>G41</f>
        <v>55</v>
      </c>
      <c r="N41" s="37">
        <v>3</v>
      </c>
      <c r="O41" s="38"/>
      <c r="P41" s="39"/>
      <c r="Q41" s="39"/>
      <c r="R41" s="39"/>
      <c r="S41" s="40"/>
      <c r="T41" s="38"/>
      <c r="U41" s="39"/>
      <c r="V41" s="39"/>
      <c r="W41" s="39"/>
      <c r="X41" s="40"/>
      <c r="Y41" s="38"/>
      <c r="Z41" s="39"/>
      <c r="AA41" s="39"/>
      <c r="AB41" s="39"/>
      <c r="AC41" s="40"/>
      <c r="AD41" s="41" t="s">
        <v>21</v>
      </c>
    </row>
    <row r="42" spans="1:30" ht="12.6" customHeight="1" x14ac:dyDescent="0.2">
      <c r="A42" s="32">
        <v>30</v>
      </c>
      <c r="B42" s="33" t="s">
        <v>61</v>
      </c>
      <c r="C42" s="34">
        <f t="shared" si="14"/>
        <v>0</v>
      </c>
      <c r="D42" s="35">
        <f t="shared" si="15"/>
        <v>15</v>
      </c>
      <c r="E42" s="36">
        <f t="shared" si="16"/>
        <v>15</v>
      </c>
      <c r="F42" s="34">
        <v>20</v>
      </c>
      <c r="G42" s="35">
        <f t="shared" si="17"/>
        <v>55</v>
      </c>
      <c r="H42" s="35">
        <f t="shared" si="18"/>
        <v>75</v>
      </c>
      <c r="I42" s="37">
        <f t="shared" si="19"/>
        <v>3</v>
      </c>
      <c r="J42" s="38"/>
      <c r="K42" s="39"/>
      <c r="L42" s="39"/>
      <c r="M42" s="39"/>
      <c r="N42" s="40"/>
      <c r="O42" s="38"/>
      <c r="P42" s="39"/>
      <c r="Q42" s="39"/>
      <c r="R42" s="39"/>
      <c r="S42" s="40"/>
      <c r="T42" s="38"/>
      <c r="U42" s="39"/>
      <c r="V42" s="39"/>
      <c r="W42" s="39"/>
      <c r="X42" s="40"/>
      <c r="Y42" s="34">
        <v>0</v>
      </c>
      <c r="Z42" s="35">
        <v>15</v>
      </c>
      <c r="AA42" s="35">
        <f>F42-E42</f>
        <v>5</v>
      </c>
      <c r="AB42" s="35">
        <f>G42</f>
        <v>55</v>
      </c>
      <c r="AC42" s="37">
        <v>3</v>
      </c>
      <c r="AD42" s="41" t="s">
        <v>39</v>
      </c>
    </row>
    <row r="43" spans="1:30" ht="12.6" customHeight="1" x14ac:dyDescent="0.2">
      <c r="A43" s="32">
        <v>31</v>
      </c>
      <c r="B43" s="33" t="s">
        <v>62</v>
      </c>
      <c r="C43" s="34">
        <f t="shared" si="14"/>
        <v>0</v>
      </c>
      <c r="D43" s="35">
        <f t="shared" si="15"/>
        <v>15</v>
      </c>
      <c r="E43" s="36">
        <f t="shared" si="16"/>
        <v>15</v>
      </c>
      <c r="F43" s="34">
        <v>20</v>
      </c>
      <c r="G43" s="35">
        <f t="shared" si="17"/>
        <v>55</v>
      </c>
      <c r="H43" s="35">
        <f t="shared" si="18"/>
        <v>75</v>
      </c>
      <c r="I43" s="37">
        <f t="shared" si="19"/>
        <v>3</v>
      </c>
      <c r="J43" s="38"/>
      <c r="K43" s="39"/>
      <c r="L43" s="39"/>
      <c r="M43" s="39"/>
      <c r="N43" s="40"/>
      <c r="O43" s="34">
        <v>0</v>
      </c>
      <c r="P43" s="35">
        <v>15</v>
      </c>
      <c r="Q43" s="35">
        <f>F43-E43</f>
        <v>5</v>
      </c>
      <c r="R43" s="35">
        <f>G43</f>
        <v>55</v>
      </c>
      <c r="S43" s="37">
        <v>3</v>
      </c>
      <c r="T43" s="38"/>
      <c r="U43" s="39"/>
      <c r="V43" s="39"/>
      <c r="W43" s="39"/>
      <c r="X43" s="40"/>
      <c r="Y43" s="38"/>
      <c r="Z43" s="39"/>
      <c r="AA43" s="39"/>
      <c r="AB43" s="39"/>
      <c r="AC43" s="40"/>
      <c r="AD43" s="41" t="s">
        <v>26</v>
      </c>
    </row>
    <row r="44" spans="1:30" ht="13.5" customHeight="1" x14ac:dyDescent="0.2">
      <c r="A44" s="80">
        <v>32</v>
      </c>
      <c r="B44" s="44" t="s">
        <v>63</v>
      </c>
      <c r="C44" s="45">
        <f t="shared" si="14"/>
        <v>0</v>
      </c>
      <c r="D44" s="46">
        <f t="shared" si="15"/>
        <v>15</v>
      </c>
      <c r="E44" s="47">
        <f t="shared" si="16"/>
        <v>15</v>
      </c>
      <c r="F44" s="45">
        <v>20</v>
      </c>
      <c r="G44" s="46">
        <f t="shared" si="17"/>
        <v>55</v>
      </c>
      <c r="H44" s="46">
        <f t="shared" si="18"/>
        <v>75</v>
      </c>
      <c r="I44" s="48">
        <f t="shared" si="19"/>
        <v>3</v>
      </c>
      <c r="J44" s="49"/>
      <c r="K44" s="50"/>
      <c r="L44" s="50"/>
      <c r="M44" s="50"/>
      <c r="N44" s="51"/>
      <c r="O44" s="49"/>
      <c r="P44" s="50"/>
      <c r="Q44" s="50"/>
      <c r="R44" s="50"/>
      <c r="S44" s="51"/>
      <c r="T44" s="45">
        <v>0</v>
      </c>
      <c r="U44" s="46">
        <v>15</v>
      </c>
      <c r="V44" s="46">
        <f>F44-E44</f>
        <v>5</v>
      </c>
      <c r="W44" s="46">
        <f>G44</f>
        <v>55</v>
      </c>
      <c r="X44" s="48">
        <v>3</v>
      </c>
      <c r="Y44" s="49"/>
      <c r="Z44" s="50"/>
      <c r="AA44" s="81"/>
      <c r="AB44" s="50"/>
      <c r="AC44" s="51"/>
      <c r="AD44" s="66" t="s">
        <v>42</v>
      </c>
    </row>
    <row r="45" spans="1:30" ht="13.5" customHeight="1" x14ac:dyDescent="0.2">
      <c r="A45" s="60"/>
      <c r="B45" s="54" t="s">
        <v>34</v>
      </c>
      <c r="C45" s="59">
        <f t="shared" ref="C45:AC45" si="20">SUM(C34:C44)</f>
        <v>45</v>
      </c>
      <c r="D45" s="59">
        <f t="shared" si="20"/>
        <v>225</v>
      </c>
      <c r="E45" s="59">
        <f t="shared" si="20"/>
        <v>270</v>
      </c>
      <c r="F45" s="59">
        <f t="shared" si="20"/>
        <v>325</v>
      </c>
      <c r="G45" s="59">
        <f t="shared" si="20"/>
        <v>425</v>
      </c>
      <c r="H45" s="59">
        <f t="shared" si="20"/>
        <v>750</v>
      </c>
      <c r="I45" s="71">
        <f t="shared" si="20"/>
        <v>30</v>
      </c>
      <c r="J45" s="59">
        <f t="shared" si="20"/>
        <v>0</v>
      </c>
      <c r="K45" s="59">
        <f t="shared" si="20"/>
        <v>60</v>
      </c>
      <c r="L45" s="59">
        <f t="shared" si="20"/>
        <v>15</v>
      </c>
      <c r="M45" s="59">
        <f t="shared" si="20"/>
        <v>125</v>
      </c>
      <c r="N45" s="71">
        <f t="shared" si="20"/>
        <v>8</v>
      </c>
      <c r="O45" s="59">
        <f t="shared" si="20"/>
        <v>30</v>
      </c>
      <c r="P45" s="59">
        <f t="shared" si="20"/>
        <v>90</v>
      </c>
      <c r="Q45" s="59">
        <f t="shared" si="20"/>
        <v>20</v>
      </c>
      <c r="R45" s="59">
        <f t="shared" si="20"/>
        <v>135</v>
      </c>
      <c r="S45" s="71">
        <f t="shared" si="20"/>
        <v>11</v>
      </c>
      <c r="T45" s="59">
        <f t="shared" si="20"/>
        <v>15</v>
      </c>
      <c r="U45" s="59">
        <f t="shared" si="20"/>
        <v>45</v>
      </c>
      <c r="V45" s="59">
        <f t="shared" si="20"/>
        <v>10</v>
      </c>
      <c r="W45" s="59">
        <f t="shared" si="20"/>
        <v>80</v>
      </c>
      <c r="X45" s="71">
        <f t="shared" si="20"/>
        <v>6</v>
      </c>
      <c r="Y45" s="59">
        <f t="shared" si="20"/>
        <v>0</v>
      </c>
      <c r="Z45" s="59">
        <f t="shared" si="20"/>
        <v>30</v>
      </c>
      <c r="AA45" s="59">
        <f t="shared" si="20"/>
        <v>10</v>
      </c>
      <c r="AB45" s="59">
        <f t="shared" si="20"/>
        <v>85</v>
      </c>
      <c r="AC45" s="71">
        <f t="shared" si="20"/>
        <v>5</v>
      </c>
      <c r="AD45" s="60"/>
    </row>
    <row r="46" spans="1:30" ht="13.5" customHeight="1" x14ac:dyDescent="0.2">
      <c r="A46" s="13" t="s">
        <v>64</v>
      </c>
      <c r="B46" s="82" t="s">
        <v>65</v>
      </c>
      <c r="C46" s="83"/>
      <c r="D46" s="83"/>
      <c r="E46" s="83"/>
      <c r="F46" s="83"/>
      <c r="G46" s="83"/>
      <c r="H46" s="83"/>
      <c r="I46" s="84"/>
      <c r="J46" s="85"/>
      <c r="K46" s="83"/>
      <c r="L46" s="63"/>
      <c r="M46" s="63"/>
      <c r="N46" s="83"/>
      <c r="O46" s="83"/>
      <c r="P46" s="83"/>
      <c r="Q46" s="63"/>
      <c r="R46" s="63"/>
      <c r="S46" s="83"/>
      <c r="T46" s="83"/>
      <c r="U46" s="83"/>
      <c r="V46" s="63"/>
      <c r="W46" s="63"/>
      <c r="X46" s="86"/>
      <c r="Y46" s="83"/>
      <c r="Z46" s="83"/>
      <c r="AA46" s="63"/>
      <c r="AB46" s="63"/>
      <c r="AC46" s="87"/>
      <c r="AD46" s="88"/>
    </row>
    <row r="47" spans="1:30" ht="13.5" customHeight="1" x14ac:dyDescent="0.2">
      <c r="A47" s="22">
        <v>33</v>
      </c>
      <c r="B47" s="89" t="s">
        <v>66</v>
      </c>
      <c r="C47" s="55">
        <f>SUM(J47,O47,T47,Y47)</f>
        <v>0</v>
      </c>
      <c r="D47" s="56">
        <f>SUM(K47,P47,U47,Z47)</f>
        <v>30</v>
      </c>
      <c r="E47" s="57">
        <f>SUM(C47:D47)</f>
        <v>30</v>
      </c>
      <c r="F47" s="24">
        <v>35</v>
      </c>
      <c r="G47" s="25">
        <f>H47-F47</f>
        <v>15</v>
      </c>
      <c r="H47" s="25">
        <f>$B$5*I47</f>
        <v>50</v>
      </c>
      <c r="I47" s="27">
        <f>SUM(N47,S47,X47,AC47)</f>
        <v>2</v>
      </c>
      <c r="J47" s="90"/>
      <c r="K47" s="68"/>
      <c r="L47" s="68"/>
      <c r="M47" s="68"/>
      <c r="N47" s="91"/>
      <c r="O47" s="90"/>
      <c r="P47" s="68"/>
      <c r="Q47" s="68"/>
      <c r="R47" s="68"/>
      <c r="S47" s="91"/>
      <c r="T47" s="55">
        <v>0</v>
      </c>
      <c r="U47" s="56">
        <v>30</v>
      </c>
      <c r="V47" s="56">
        <f>F47-E47</f>
        <v>5</v>
      </c>
      <c r="W47" s="56">
        <f>G47</f>
        <v>15</v>
      </c>
      <c r="X47" s="58">
        <v>2</v>
      </c>
      <c r="Y47" s="90"/>
      <c r="Z47" s="68"/>
      <c r="AA47" s="68"/>
      <c r="AB47" s="68"/>
      <c r="AC47" s="92"/>
      <c r="AD47" s="93" t="s">
        <v>42</v>
      </c>
    </row>
    <row r="48" spans="1:30" ht="13.5" customHeight="1" x14ac:dyDescent="0.2">
      <c r="A48" s="94"/>
      <c r="B48" s="54" t="s">
        <v>34</v>
      </c>
      <c r="C48" s="55">
        <v>90</v>
      </c>
      <c r="D48" s="56">
        <v>30</v>
      </c>
      <c r="E48" s="57">
        <v>120</v>
      </c>
      <c r="F48" s="45">
        <f>SUM(F47:F47)</f>
        <v>35</v>
      </c>
      <c r="G48" s="46">
        <f>SUM(G47:G47)</f>
        <v>15</v>
      </c>
      <c r="H48" s="46">
        <f>SUM(H47:H47)</f>
        <v>50</v>
      </c>
      <c r="I48" s="48">
        <f>SUM(I47:I47)</f>
        <v>2</v>
      </c>
      <c r="J48" s="90"/>
      <c r="K48" s="68"/>
      <c r="L48" s="68"/>
      <c r="M48" s="68"/>
      <c r="N48" s="92"/>
      <c r="O48" s="90"/>
      <c r="P48" s="68"/>
      <c r="Q48" s="68"/>
      <c r="R48" s="68"/>
      <c r="S48" s="92"/>
      <c r="T48" s="59">
        <f>SUM(T47:T47)</f>
        <v>0</v>
      </c>
      <c r="U48" s="59">
        <f>SUM(U47:U47)</f>
        <v>30</v>
      </c>
      <c r="V48" s="59">
        <f>SUM(V47:V47)</f>
        <v>5</v>
      </c>
      <c r="W48" s="55">
        <f>SUM(W47:W47)</f>
        <v>15</v>
      </c>
      <c r="X48" s="58">
        <f>SUM(X47:X47)</f>
        <v>2</v>
      </c>
      <c r="Y48" s="90"/>
      <c r="Z48" s="68"/>
      <c r="AA48" s="68"/>
      <c r="AB48" s="68"/>
      <c r="AC48" s="92"/>
      <c r="AD48" s="95"/>
    </row>
    <row r="49" spans="1:30" ht="13.5" customHeight="1" x14ac:dyDescent="0.2">
      <c r="A49" s="13" t="s">
        <v>67</v>
      </c>
      <c r="B49" s="14" t="s">
        <v>68</v>
      </c>
      <c r="C49" s="63"/>
      <c r="D49" s="63"/>
      <c r="E49" s="63"/>
      <c r="F49" s="63"/>
      <c r="G49" s="63"/>
      <c r="H49" s="63"/>
      <c r="I49" s="96"/>
      <c r="J49" s="97"/>
      <c r="K49" s="63"/>
      <c r="L49" s="63"/>
      <c r="M49" s="63"/>
      <c r="N49" s="98"/>
      <c r="O49" s="63"/>
      <c r="P49" s="63"/>
      <c r="Q49" s="63"/>
      <c r="R49" s="63"/>
      <c r="S49" s="98"/>
      <c r="T49" s="63"/>
      <c r="U49" s="63"/>
      <c r="V49" s="63"/>
      <c r="W49" s="63"/>
      <c r="X49" s="98"/>
      <c r="Y49" s="63"/>
      <c r="Z49" s="63"/>
      <c r="AA49" s="63"/>
      <c r="AB49" s="63"/>
      <c r="AC49" s="96"/>
      <c r="AD49" s="95"/>
    </row>
    <row r="50" spans="1:30" ht="13.5" customHeight="1" x14ac:dyDescent="0.2">
      <c r="A50" s="13" t="s">
        <v>69</v>
      </c>
      <c r="B50" s="82" t="s">
        <v>70</v>
      </c>
      <c r="C50" s="83"/>
      <c r="D50" s="83"/>
      <c r="E50" s="83"/>
      <c r="F50" s="83"/>
      <c r="G50" s="83"/>
      <c r="H50" s="83"/>
      <c r="I50" s="84"/>
      <c r="J50" s="85"/>
      <c r="K50" s="83"/>
      <c r="L50" s="63"/>
      <c r="M50" s="63"/>
      <c r="N50" s="83"/>
      <c r="O50" s="83"/>
      <c r="P50" s="83"/>
      <c r="Q50" s="63"/>
      <c r="R50" s="63"/>
      <c r="S50" s="83"/>
      <c r="T50" s="83"/>
      <c r="U50" s="83"/>
      <c r="V50" s="99"/>
      <c r="W50" s="99"/>
      <c r="X50" s="86"/>
      <c r="Y50" s="83"/>
      <c r="Z50" s="83"/>
      <c r="AA50" s="99"/>
      <c r="AB50" s="99"/>
      <c r="AC50" s="87"/>
      <c r="AD50" s="88"/>
    </row>
    <row r="51" spans="1:30" ht="13.5" customHeight="1" x14ac:dyDescent="0.2">
      <c r="A51" s="13" t="s">
        <v>71</v>
      </c>
      <c r="B51" s="89" t="s">
        <v>72</v>
      </c>
      <c r="C51" s="55">
        <f>SUM(J51,O51,T51,Y51)</f>
        <v>60</v>
      </c>
      <c r="D51" s="56">
        <f>SUM(K51,P51,U51,Z51)</f>
        <v>90</v>
      </c>
      <c r="E51" s="57">
        <f>SUM(C51:D51)</f>
        <v>150</v>
      </c>
      <c r="F51" s="55">
        <v>165</v>
      </c>
      <c r="G51" s="56">
        <f>H51-F51</f>
        <v>85</v>
      </c>
      <c r="H51" s="56">
        <f>$B$5*I51</f>
        <v>250</v>
      </c>
      <c r="I51" s="58">
        <f>SUM(N51,S51,X51,AC51)</f>
        <v>10</v>
      </c>
      <c r="J51" s="90"/>
      <c r="K51" s="68"/>
      <c r="L51" s="68"/>
      <c r="M51" s="68"/>
      <c r="N51" s="91"/>
      <c r="O51" s="90"/>
      <c r="P51" s="68"/>
      <c r="Q51" s="68"/>
      <c r="R51" s="68"/>
      <c r="S51" s="91"/>
      <c r="T51" s="55">
        <v>30</v>
      </c>
      <c r="U51" s="56">
        <v>30</v>
      </c>
      <c r="V51" s="46">
        <v>5</v>
      </c>
      <c r="W51" s="46">
        <v>35</v>
      </c>
      <c r="X51" s="58">
        <v>4</v>
      </c>
      <c r="Y51" s="55">
        <v>30</v>
      </c>
      <c r="Z51" s="56">
        <v>60</v>
      </c>
      <c r="AA51" s="46">
        <v>10</v>
      </c>
      <c r="AB51" s="46">
        <v>50</v>
      </c>
      <c r="AC51" s="58">
        <v>6</v>
      </c>
      <c r="AD51" s="54" t="s">
        <v>30</v>
      </c>
    </row>
    <row r="52" spans="1:30" ht="13.5" customHeight="1" x14ac:dyDescent="0.2">
      <c r="A52" s="13" t="s">
        <v>73</v>
      </c>
      <c r="B52" s="82" t="s">
        <v>74</v>
      </c>
      <c r="C52" s="63"/>
      <c r="D52" s="63"/>
      <c r="E52" s="63"/>
      <c r="F52" s="63"/>
      <c r="G52" s="63"/>
      <c r="H52" s="63"/>
      <c r="I52" s="98"/>
      <c r="J52" s="63"/>
      <c r="K52" s="63"/>
      <c r="L52" s="63"/>
      <c r="M52" s="63"/>
      <c r="N52" s="100"/>
      <c r="O52" s="63"/>
      <c r="P52" s="63"/>
      <c r="Q52" s="63"/>
      <c r="R52" s="63"/>
      <c r="S52" s="100"/>
      <c r="T52" s="63"/>
      <c r="U52" s="63"/>
      <c r="V52" s="99"/>
      <c r="W52" s="99"/>
      <c r="X52" s="98"/>
      <c r="Y52" s="63"/>
      <c r="Z52" s="63"/>
      <c r="AA52" s="99"/>
      <c r="AB52" s="99"/>
      <c r="AC52" s="96"/>
      <c r="AD52" s="21"/>
    </row>
    <row r="53" spans="1:30" ht="14.25" customHeight="1" x14ac:dyDescent="0.2">
      <c r="A53" s="13" t="s">
        <v>75</v>
      </c>
      <c r="B53" s="101" t="s">
        <v>76</v>
      </c>
      <c r="C53" s="55">
        <f>SUM(J53,O53,T53,Y53)</f>
        <v>30</v>
      </c>
      <c r="D53" s="56">
        <f>SUM(K53,P53,U53,Z53)</f>
        <v>60</v>
      </c>
      <c r="E53" s="57">
        <f>SUM(C53:D53)</f>
        <v>90</v>
      </c>
      <c r="F53" s="55">
        <v>105</v>
      </c>
      <c r="G53" s="56">
        <f>H53-F53</f>
        <v>145</v>
      </c>
      <c r="H53" s="56">
        <f>$B$5*I53</f>
        <v>250</v>
      </c>
      <c r="I53" s="58">
        <f>SUM(N53,S53,X53,AC53)</f>
        <v>10</v>
      </c>
      <c r="J53" s="90"/>
      <c r="K53" s="68"/>
      <c r="L53" s="68"/>
      <c r="M53" s="68"/>
      <c r="N53" s="91"/>
      <c r="O53" s="90"/>
      <c r="P53" s="68"/>
      <c r="Q53" s="68"/>
      <c r="R53" s="68"/>
      <c r="S53" s="91"/>
      <c r="T53" s="55">
        <v>15</v>
      </c>
      <c r="U53" s="56">
        <v>30</v>
      </c>
      <c r="V53" s="46">
        <v>5</v>
      </c>
      <c r="W53" s="46">
        <v>50</v>
      </c>
      <c r="X53" s="58">
        <v>4</v>
      </c>
      <c r="Y53" s="55">
        <v>15</v>
      </c>
      <c r="Z53" s="56">
        <v>30</v>
      </c>
      <c r="AA53" s="46">
        <v>10</v>
      </c>
      <c r="AB53" s="46">
        <v>100</v>
      </c>
      <c r="AC53" s="58">
        <v>6</v>
      </c>
      <c r="AD53" s="54" t="s">
        <v>30</v>
      </c>
    </row>
    <row r="54" spans="1:30" ht="13.5" customHeight="1" x14ac:dyDescent="0.2">
      <c r="A54" s="13" t="s">
        <v>77</v>
      </c>
      <c r="B54" s="82" t="s">
        <v>78</v>
      </c>
      <c r="C54" s="63"/>
      <c r="D54" s="63"/>
      <c r="E54" s="63"/>
      <c r="F54" s="63"/>
      <c r="G54" s="63"/>
      <c r="H54" s="63"/>
      <c r="I54" s="98"/>
      <c r="J54" s="63"/>
      <c r="K54" s="63"/>
      <c r="L54" s="63"/>
      <c r="M54" s="63"/>
      <c r="N54" s="100"/>
      <c r="O54" s="63"/>
      <c r="P54" s="63"/>
      <c r="Q54" s="63"/>
      <c r="R54" s="63"/>
      <c r="S54" s="100"/>
      <c r="T54" s="63"/>
      <c r="U54" s="63"/>
      <c r="V54" s="99"/>
      <c r="W54" s="99"/>
      <c r="X54" s="100"/>
      <c r="Y54" s="63"/>
      <c r="Z54" s="63"/>
      <c r="AA54" s="99"/>
      <c r="AB54" s="99"/>
      <c r="AC54" s="96"/>
      <c r="AD54" s="21"/>
    </row>
    <row r="55" spans="1:30" ht="25.9" customHeight="1" x14ac:dyDescent="0.2">
      <c r="A55" s="13" t="s">
        <v>79</v>
      </c>
      <c r="B55" s="102" t="s">
        <v>80</v>
      </c>
      <c r="C55" s="55">
        <f>SUM(J55,O55,T55,Y55)</f>
        <v>30</v>
      </c>
      <c r="D55" s="56">
        <f>SUM(K55,P55,U55,Z55)</f>
        <v>90</v>
      </c>
      <c r="E55" s="57">
        <f>SUM(C55:D55)</f>
        <v>120</v>
      </c>
      <c r="F55" s="55">
        <v>135</v>
      </c>
      <c r="G55" s="56">
        <f>H55-F55</f>
        <v>115</v>
      </c>
      <c r="H55" s="56">
        <f>$B$5*I55</f>
        <v>250</v>
      </c>
      <c r="I55" s="58">
        <f>SUM(N55,S55,X55,AC55)</f>
        <v>10</v>
      </c>
      <c r="J55" s="90"/>
      <c r="K55" s="68"/>
      <c r="L55" s="68"/>
      <c r="M55" s="68"/>
      <c r="N55" s="91"/>
      <c r="O55" s="90"/>
      <c r="P55" s="68"/>
      <c r="Q55" s="68"/>
      <c r="R55" s="68"/>
      <c r="S55" s="91"/>
      <c r="T55" s="55">
        <v>15</v>
      </c>
      <c r="U55" s="56">
        <v>45</v>
      </c>
      <c r="V55" s="46">
        <v>5</v>
      </c>
      <c r="W55" s="46">
        <v>35</v>
      </c>
      <c r="X55" s="58">
        <v>4</v>
      </c>
      <c r="Y55" s="55">
        <v>15</v>
      </c>
      <c r="Z55" s="56">
        <v>45</v>
      </c>
      <c r="AA55" s="46">
        <v>10</v>
      </c>
      <c r="AB55" s="46">
        <v>80</v>
      </c>
      <c r="AC55" s="58">
        <v>6</v>
      </c>
      <c r="AD55" s="54" t="s">
        <v>30</v>
      </c>
    </row>
    <row r="56" spans="1:30" ht="12" customHeight="1" x14ac:dyDescent="0.2">
      <c r="A56" s="103" t="s">
        <v>81</v>
      </c>
      <c r="B56" s="252" t="s">
        <v>82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4"/>
      <c r="W56" s="254"/>
      <c r="X56" s="253"/>
      <c r="Y56" s="253"/>
      <c r="Z56" s="253"/>
      <c r="AA56" s="253"/>
      <c r="AB56" s="253"/>
      <c r="AC56" s="255"/>
      <c r="AD56" s="104"/>
    </row>
    <row r="57" spans="1:30" ht="13.5" customHeight="1" x14ac:dyDescent="0.2">
      <c r="A57" s="59">
        <v>35</v>
      </c>
      <c r="B57" s="89" t="s">
        <v>83</v>
      </c>
      <c r="C57" s="55">
        <f>SUM(J57,O57,T57,Y57)</f>
        <v>0</v>
      </c>
      <c r="D57" s="56">
        <f>SUM(K57,P57,U57,Z57)</f>
        <v>120</v>
      </c>
      <c r="E57" s="57">
        <f>SUM(C57:D57)</f>
        <v>120</v>
      </c>
      <c r="F57" s="55">
        <v>120</v>
      </c>
      <c r="G57" s="56">
        <f>H57-F57</f>
        <v>30</v>
      </c>
      <c r="H57" s="56">
        <f>$B$5*I57</f>
        <v>150</v>
      </c>
      <c r="I57" s="58">
        <f>SUM(N57,S57,X57,AC57)</f>
        <v>6</v>
      </c>
      <c r="J57" s="90"/>
      <c r="K57" s="68"/>
      <c r="L57" s="68"/>
      <c r="M57" s="68"/>
      <c r="N57" s="91"/>
      <c r="O57" s="90"/>
      <c r="P57" s="68"/>
      <c r="Q57" s="68"/>
      <c r="R57" s="68"/>
      <c r="S57" s="91"/>
      <c r="T57" s="105">
        <v>0</v>
      </c>
      <c r="U57" s="106">
        <v>120</v>
      </c>
      <c r="V57" s="46">
        <f>F57-E57</f>
        <v>0</v>
      </c>
      <c r="W57" s="46">
        <f>G57</f>
        <v>30</v>
      </c>
      <c r="X57" s="58">
        <v>6</v>
      </c>
      <c r="Y57" s="90"/>
      <c r="Z57" s="68"/>
      <c r="AA57" s="68"/>
      <c r="AB57" s="68"/>
      <c r="AC57" s="91"/>
      <c r="AD57" s="93" t="s">
        <v>42</v>
      </c>
    </row>
    <row r="58" spans="1:30" ht="13.5" customHeight="1" x14ac:dyDescent="0.2">
      <c r="A58" s="107" t="s">
        <v>84</v>
      </c>
      <c r="B58" s="108" t="s">
        <v>85</v>
      </c>
      <c r="C58" s="97"/>
      <c r="D58" s="63"/>
      <c r="E58" s="63"/>
      <c r="F58" s="63"/>
      <c r="G58" s="63"/>
      <c r="H58" s="63"/>
      <c r="I58" s="96"/>
      <c r="J58" s="97"/>
      <c r="K58" s="63"/>
      <c r="L58" s="63"/>
      <c r="M58" s="109"/>
      <c r="N58" s="92"/>
      <c r="O58" s="97"/>
      <c r="P58" s="63"/>
      <c r="Q58" s="63"/>
      <c r="R58" s="63"/>
      <c r="S58" s="96"/>
      <c r="T58" s="110"/>
      <c r="U58" s="111"/>
      <c r="V58" s="63"/>
      <c r="W58" s="109"/>
      <c r="X58" s="112"/>
      <c r="Y58" s="63"/>
      <c r="Z58" s="63"/>
      <c r="AA58" s="63"/>
      <c r="AB58" s="63"/>
      <c r="AC58" s="96"/>
      <c r="AD58" s="72"/>
    </row>
    <row r="59" spans="1:30" ht="13.5" customHeight="1" x14ac:dyDescent="0.2">
      <c r="A59" s="59">
        <v>36</v>
      </c>
      <c r="B59" s="113" t="s">
        <v>86</v>
      </c>
      <c r="C59" s="55">
        <f t="shared" ref="C59:D63" si="21">SUM(J59,O59,T59,Y59)</f>
        <v>45</v>
      </c>
      <c r="D59" s="56">
        <f t="shared" si="21"/>
        <v>45</v>
      </c>
      <c r="E59" s="57">
        <f>SUM(C59:D59)</f>
        <v>90</v>
      </c>
      <c r="F59" s="55">
        <f>SUM(T59:V59)</f>
        <v>95</v>
      </c>
      <c r="G59" s="56">
        <f>H59-F59</f>
        <v>30</v>
      </c>
      <c r="H59" s="56">
        <v>125</v>
      </c>
      <c r="I59" s="58">
        <f>SUM(N59,S59,X59,AC59)</f>
        <v>5</v>
      </c>
      <c r="J59" s="90"/>
      <c r="K59" s="68"/>
      <c r="L59" s="68"/>
      <c r="M59" s="68"/>
      <c r="N59" s="92"/>
      <c r="O59" s="90"/>
      <c r="P59" s="68"/>
      <c r="Q59" s="68"/>
      <c r="R59" s="68"/>
      <c r="S59" s="92"/>
      <c r="T59" s="55">
        <v>45</v>
      </c>
      <c r="U59" s="56">
        <v>45</v>
      </c>
      <c r="V59" s="56">
        <v>5</v>
      </c>
      <c r="W59" s="56">
        <v>30</v>
      </c>
      <c r="X59" s="58">
        <v>5</v>
      </c>
      <c r="Y59" s="90"/>
      <c r="Z59" s="68"/>
      <c r="AA59" s="68"/>
      <c r="AB59" s="68"/>
      <c r="AC59" s="92"/>
      <c r="AD59" s="54" t="s">
        <v>28</v>
      </c>
    </row>
    <row r="60" spans="1:30" ht="13.5" customHeight="1" x14ac:dyDescent="0.2">
      <c r="A60" s="59">
        <v>37</v>
      </c>
      <c r="B60" s="113" t="s">
        <v>87</v>
      </c>
      <c r="C60" s="55">
        <f t="shared" si="21"/>
        <v>45</v>
      </c>
      <c r="D60" s="56">
        <f t="shared" si="21"/>
        <v>45</v>
      </c>
      <c r="E60" s="57">
        <f>SUM(C60:D60)</f>
        <v>90</v>
      </c>
      <c r="F60" s="55">
        <f>SUM(Y60:AA60)</f>
        <v>95</v>
      </c>
      <c r="G60" s="56">
        <f>H60-F60</f>
        <v>30</v>
      </c>
      <c r="H60" s="56">
        <v>125</v>
      </c>
      <c r="I60" s="58">
        <f>SUM(N60,S60,X60,AC60)</f>
        <v>5</v>
      </c>
      <c r="J60" s="90"/>
      <c r="K60" s="68"/>
      <c r="L60" s="68"/>
      <c r="M60" s="68"/>
      <c r="N60" s="92"/>
      <c r="O60" s="90"/>
      <c r="P60" s="68"/>
      <c r="Q60" s="68"/>
      <c r="R60" s="68"/>
      <c r="S60" s="92"/>
      <c r="T60" s="90"/>
      <c r="U60" s="68"/>
      <c r="V60" s="68"/>
      <c r="W60" s="68"/>
      <c r="X60" s="92"/>
      <c r="Y60" s="55">
        <v>45</v>
      </c>
      <c r="Z60" s="56">
        <v>45</v>
      </c>
      <c r="AA60" s="56">
        <v>5</v>
      </c>
      <c r="AB60" s="57">
        <v>30</v>
      </c>
      <c r="AC60" s="71">
        <v>5</v>
      </c>
      <c r="AD60" s="54" t="s">
        <v>30</v>
      </c>
    </row>
    <row r="61" spans="1:30" ht="13.5" customHeight="1" x14ac:dyDescent="0.2">
      <c r="A61" s="59">
        <v>38</v>
      </c>
      <c r="B61" s="113" t="s">
        <v>88</v>
      </c>
      <c r="C61" s="55">
        <f t="shared" si="21"/>
        <v>0</v>
      </c>
      <c r="D61" s="56">
        <f t="shared" si="21"/>
        <v>40</v>
      </c>
      <c r="E61" s="57">
        <f>SUM(C61:D61)</f>
        <v>40</v>
      </c>
      <c r="F61" s="55">
        <f>SUM(T61:V61)</f>
        <v>45</v>
      </c>
      <c r="G61" s="56">
        <f>H61-F61</f>
        <v>55</v>
      </c>
      <c r="H61" s="56">
        <v>100</v>
      </c>
      <c r="I61" s="58">
        <f>SUM(N61,S61,X61,AC61)</f>
        <v>4</v>
      </c>
      <c r="J61" s="90"/>
      <c r="K61" s="68"/>
      <c r="L61" s="68"/>
      <c r="M61" s="68"/>
      <c r="N61" s="92"/>
      <c r="O61" s="90"/>
      <c r="P61" s="68"/>
      <c r="Q61" s="68"/>
      <c r="R61" s="68"/>
      <c r="S61" s="92"/>
      <c r="T61" s="55">
        <v>0</v>
      </c>
      <c r="U61" s="56">
        <v>40</v>
      </c>
      <c r="V61" s="56">
        <v>5</v>
      </c>
      <c r="W61" s="56">
        <v>55</v>
      </c>
      <c r="X61" s="58">
        <v>4</v>
      </c>
      <c r="Y61" s="90"/>
      <c r="Z61" s="68"/>
      <c r="AA61" s="68"/>
      <c r="AB61" s="68"/>
      <c r="AC61" s="92"/>
      <c r="AD61" s="93" t="s">
        <v>39</v>
      </c>
    </row>
    <row r="62" spans="1:30" ht="13.5" customHeight="1" x14ac:dyDescent="0.2">
      <c r="A62" s="59">
        <v>39</v>
      </c>
      <c r="B62" s="113" t="s">
        <v>89</v>
      </c>
      <c r="C62" s="55">
        <f t="shared" si="21"/>
        <v>30</v>
      </c>
      <c r="D62" s="56">
        <f t="shared" si="21"/>
        <v>30</v>
      </c>
      <c r="E62" s="57">
        <f>SUM(C62:D62)</f>
        <v>60</v>
      </c>
      <c r="F62" s="55">
        <f>SUM(Y62:AA62)</f>
        <v>65</v>
      </c>
      <c r="G62" s="56">
        <f>H62-F62</f>
        <v>10</v>
      </c>
      <c r="H62" s="56">
        <v>75</v>
      </c>
      <c r="I62" s="58">
        <f>SUM(N62,S62,X62,AC62)</f>
        <v>3</v>
      </c>
      <c r="J62" s="90"/>
      <c r="K62" s="68"/>
      <c r="L62" s="68"/>
      <c r="M62" s="68"/>
      <c r="N62" s="92"/>
      <c r="O62" s="90"/>
      <c r="P62" s="68"/>
      <c r="Q62" s="68"/>
      <c r="R62" s="68"/>
      <c r="S62" s="92"/>
      <c r="T62" s="90"/>
      <c r="U62" s="68"/>
      <c r="V62" s="68"/>
      <c r="W62" s="68"/>
      <c r="X62" s="92"/>
      <c r="Y62" s="55">
        <v>30</v>
      </c>
      <c r="Z62" s="56">
        <v>30</v>
      </c>
      <c r="AA62" s="56">
        <v>5</v>
      </c>
      <c r="AB62" s="56">
        <v>10</v>
      </c>
      <c r="AC62" s="58">
        <v>3</v>
      </c>
      <c r="AD62" s="93" t="s">
        <v>39</v>
      </c>
    </row>
    <row r="63" spans="1:30" ht="13.5" customHeight="1" x14ac:dyDescent="0.2">
      <c r="A63" s="59">
        <v>40</v>
      </c>
      <c r="B63" s="113" t="s">
        <v>90</v>
      </c>
      <c r="C63" s="55">
        <f t="shared" si="21"/>
        <v>0</v>
      </c>
      <c r="D63" s="56">
        <f t="shared" si="21"/>
        <v>15</v>
      </c>
      <c r="E63" s="57">
        <f>SUM(C63:D63)</f>
        <v>15</v>
      </c>
      <c r="F63" s="55">
        <f>SUM(Y63:AA63)</f>
        <v>20</v>
      </c>
      <c r="G63" s="56">
        <f>H63-F63</f>
        <v>30</v>
      </c>
      <c r="H63" s="56">
        <v>50</v>
      </c>
      <c r="I63" s="58">
        <f>SUM(N63,S63,X63,AC63)</f>
        <v>2</v>
      </c>
      <c r="J63" s="90"/>
      <c r="K63" s="68"/>
      <c r="L63" s="68"/>
      <c r="M63" s="68"/>
      <c r="N63" s="92"/>
      <c r="O63" s="90"/>
      <c r="P63" s="68"/>
      <c r="Q63" s="68"/>
      <c r="R63" s="68"/>
      <c r="S63" s="92"/>
      <c r="T63" s="90"/>
      <c r="U63" s="68"/>
      <c r="V63" s="68"/>
      <c r="W63" s="68"/>
      <c r="X63" s="92"/>
      <c r="Y63" s="55">
        <v>0</v>
      </c>
      <c r="Z63" s="56">
        <v>15</v>
      </c>
      <c r="AA63" s="56">
        <v>5</v>
      </c>
      <c r="AB63" s="56">
        <v>30</v>
      </c>
      <c r="AC63" s="58">
        <v>2</v>
      </c>
      <c r="AD63" s="93" t="s">
        <v>39</v>
      </c>
    </row>
    <row r="64" spans="1:30" ht="13.5" customHeight="1" x14ac:dyDescent="0.2">
      <c r="A64" s="256" t="s">
        <v>91</v>
      </c>
      <c r="B64" s="245"/>
      <c r="C64" s="22">
        <f t="shared" ref="C64:AC64" si="22">SUM(C19,C32,C45,C48,C51,C57,C59,C60,C61,C62,C63)</f>
        <v>600</v>
      </c>
      <c r="D64" s="22">
        <f t="shared" si="22"/>
        <v>1150</v>
      </c>
      <c r="E64" s="22">
        <f t="shared" si="22"/>
        <v>1750</v>
      </c>
      <c r="F64" s="22">
        <f t="shared" si="22"/>
        <v>1910</v>
      </c>
      <c r="G64" s="22">
        <f t="shared" si="22"/>
        <v>1615</v>
      </c>
      <c r="H64" s="22">
        <f t="shared" si="22"/>
        <v>3525</v>
      </c>
      <c r="I64" s="114">
        <f t="shared" si="22"/>
        <v>141</v>
      </c>
      <c r="J64" s="22">
        <f t="shared" si="22"/>
        <v>105</v>
      </c>
      <c r="K64" s="22">
        <f t="shared" si="22"/>
        <v>180</v>
      </c>
      <c r="L64" s="22">
        <f t="shared" si="22"/>
        <v>60</v>
      </c>
      <c r="M64" s="22">
        <f t="shared" si="22"/>
        <v>405</v>
      </c>
      <c r="N64" s="114">
        <f t="shared" si="22"/>
        <v>30</v>
      </c>
      <c r="O64" s="22">
        <f t="shared" si="22"/>
        <v>90</v>
      </c>
      <c r="P64" s="22">
        <f t="shared" si="22"/>
        <v>270</v>
      </c>
      <c r="Q64" s="22">
        <f t="shared" si="22"/>
        <v>70</v>
      </c>
      <c r="R64" s="22">
        <f t="shared" si="22"/>
        <v>320</v>
      </c>
      <c r="S64" s="114">
        <f t="shared" si="22"/>
        <v>30</v>
      </c>
      <c r="T64" s="22">
        <f t="shared" si="22"/>
        <v>120</v>
      </c>
      <c r="U64" s="22">
        <f t="shared" si="22"/>
        <v>400</v>
      </c>
      <c r="V64" s="22">
        <f t="shared" si="22"/>
        <v>55</v>
      </c>
      <c r="W64" s="22">
        <f t="shared" si="22"/>
        <v>400</v>
      </c>
      <c r="X64" s="114">
        <f t="shared" si="22"/>
        <v>39</v>
      </c>
      <c r="Y64" s="22">
        <f t="shared" si="22"/>
        <v>165</v>
      </c>
      <c r="Z64" s="22">
        <f t="shared" si="22"/>
        <v>300</v>
      </c>
      <c r="AA64" s="22">
        <f t="shared" si="22"/>
        <v>65</v>
      </c>
      <c r="AB64" s="22">
        <f t="shared" si="22"/>
        <v>470</v>
      </c>
      <c r="AC64" s="114">
        <f t="shared" si="22"/>
        <v>40</v>
      </c>
      <c r="AD64" s="60"/>
    </row>
    <row r="65" spans="1:30" ht="13.5" customHeight="1" x14ac:dyDescent="0.2">
      <c r="A65" s="257" t="s">
        <v>92</v>
      </c>
      <c r="B65" s="258"/>
      <c r="C65" s="32">
        <f t="shared" ref="C65:AC65" si="23">SUM(C19,C32,C45,C48,C53,C57,C59,C60,C61,C62,C63)</f>
        <v>570</v>
      </c>
      <c r="D65" s="32">
        <f t="shared" si="23"/>
        <v>1120</v>
      </c>
      <c r="E65" s="32">
        <f t="shared" si="23"/>
        <v>1690</v>
      </c>
      <c r="F65" s="32">
        <f t="shared" si="23"/>
        <v>1850</v>
      </c>
      <c r="G65" s="32">
        <f t="shared" si="23"/>
        <v>1675</v>
      </c>
      <c r="H65" s="32">
        <f t="shared" si="23"/>
        <v>3525</v>
      </c>
      <c r="I65" s="115">
        <f t="shared" si="23"/>
        <v>141</v>
      </c>
      <c r="J65" s="32">
        <f t="shared" si="23"/>
        <v>105</v>
      </c>
      <c r="K65" s="32">
        <f t="shared" si="23"/>
        <v>180</v>
      </c>
      <c r="L65" s="32">
        <f t="shared" si="23"/>
        <v>60</v>
      </c>
      <c r="M65" s="32">
        <f t="shared" si="23"/>
        <v>405</v>
      </c>
      <c r="N65" s="115">
        <f t="shared" si="23"/>
        <v>30</v>
      </c>
      <c r="O65" s="32">
        <f t="shared" si="23"/>
        <v>90</v>
      </c>
      <c r="P65" s="32">
        <f t="shared" si="23"/>
        <v>270</v>
      </c>
      <c r="Q65" s="32">
        <f t="shared" si="23"/>
        <v>70</v>
      </c>
      <c r="R65" s="32">
        <f t="shared" si="23"/>
        <v>320</v>
      </c>
      <c r="S65" s="115">
        <f t="shared" si="23"/>
        <v>30</v>
      </c>
      <c r="T65" s="32">
        <f t="shared" si="23"/>
        <v>105</v>
      </c>
      <c r="U65" s="32">
        <f t="shared" si="23"/>
        <v>400</v>
      </c>
      <c r="V65" s="32">
        <f t="shared" si="23"/>
        <v>55</v>
      </c>
      <c r="W65" s="32">
        <f t="shared" si="23"/>
        <v>415</v>
      </c>
      <c r="X65" s="115">
        <f t="shared" si="23"/>
        <v>39</v>
      </c>
      <c r="Y65" s="32">
        <f t="shared" si="23"/>
        <v>150</v>
      </c>
      <c r="Z65" s="32">
        <f t="shared" si="23"/>
        <v>270</v>
      </c>
      <c r="AA65" s="32">
        <f t="shared" si="23"/>
        <v>65</v>
      </c>
      <c r="AB65" s="32">
        <f t="shared" si="23"/>
        <v>520</v>
      </c>
      <c r="AC65" s="115">
        <f t="shared" si="23"/>
        <v>40</v>
      </c>
      <c r="AD65" s="95"/>
    </row>
    <row r="66" spans="1:30" ht="25.5" customHeight="1" x14ac:dyDescent="0.2">
      <c r="A66" s="259" t="s">
        <v>93</v>
      </c>
      <c r="B66" s="260"/>
      <c r="C66" s="80">
        <f t="shared" ref="C66:AC66" si="24">SUM(C19,C32,C45,C48,C55,C57,C59,C60,C61,C62,C63)</f>
        <v>570</v>
      </c>
      <c r="D66" s="80">
        <f t="shared" si="24"/>
        <v>1150</v>
      </c>
      <c r="E66" s="80">
        <f t="shared" si="24"/>
        <v>1720</v>
      </c>
      <c r="F66" s="80">
        <f t="shared" si="24"/>
        <v>1880</v>
      </c>
      <c r="G66" s="80">
        <f t="shared" si="24"/>
        <v>1645</v>
      </c>
      <c r="H66" s="80">
        <f t="shared" si="24"/>
        <v>3525</v>
      </c>
      <c r="I66" s="116">
        <f t="shared" si="24"/>
        <v>141</v>
      </c>
      <c r="J66" s="80">
        <f t="shared" si="24"/>
        <v>105</v>
      </c>
      <c r="K66" s="80">
        <f t="shared" si="24"/>
        <v>180</v>
      </c>
      <c r="L66" s="80">
        <f t="shared" si="24"/>
        <v>60</v>
      </c>
      <c r="M66" s="80">
        <f t="shared" si="24"/>
        <v>405</v>
      </c>
      <c r="N66" s="116">
        <f t="shared" si="24"/>
        <v>30</v>
      </c>
      <c r="O66" s="80">
        <f t="shared" si="24"/>
        <v>90</v>
      </c>
      <c r="P66" s="80">
        <f t="shared" si="24"/>
        <v>270</v>
      </c>
      <c r="Q66" s="80">
        <f t="shared" si="24"/>
        <v>70</v>
      </c>
      <c r="R66" s="80">
        <f t="shared" si="24"/>
        <v>320</v>
      </c>
      <c r="S66" s="116">
        <f t="shared" si="24"/>
        <v>30</v>
      </c>
      <c r="T66" s="80">
        <f t="shared" si="24"/>
        <v>105</v>
      </c>
      <c r="U66" s="80">
        <f t="shared" si="24"/>
        <v>415</v>
      </c>
      <c r="V66" s="80">
        <f t="shared" si="24"/>
        <v>55</v>
      </c>
      <c r="W66" s="80">
        <f t="shared" si="24"/>
        <v>400</v>
      </c>
      <c r="X66" s="116">
        <f t="shared" si="24"/>
        <v>39</v>
      </c>
      <c r="Y66" s="80">
        <f t="shared" si="24"/>
        <v>150</v>
      </c>
      <c r="Z66" s="80">
        <f t="shared" si="24"/>
        <v>285</v>
      </c>
      <c r="AA66" s="80">
        <f t="shared" si="24"/>
        <v>65</v>
      </c>
      <c r="AB66" s="80">
        <f t="shared" si="24"/>
        <v>500</v>
      </c>
      <c r="AC66" s="116">
        <f t="shared" si="24"/>
        <v>40</v>
      </c>
      <c r="AD66" s="95"/>
    </row>
    <row r="67" spans="1:30" ht="16.5" customHeight="1" x14ac:dyDescent="0.2">
      <c r="A67" s="117"/>
      <c r="B67" s="118"/>
      <c r="C67" s="119"/>
      <c r="D67" s="119"/>
      <c r="E67" s="119"/>
      <c r="F67" s="119"/>
      <c r="G67" s="120"/>
      <c r="H67" s="120"/>
      <c r="I67" s="120"/>
      <c r="J67" s="63"/>
      <c r="K67" s="63"/>
      <c r="L67" s="63"/>
      <c r="M67" s="63"/>
      <c r="N67" s="100"/>
      <c r="O67" s="63"/>
      <c r="P67" s="63"/>
      <c r="Q67" s="63"/>
      <c r="R67" s="63"/>
      <c r="S67" s="100"/>
      <c r="T67" s="63"/>
      <c r="U67" s="63"/>
      <c r="V67" s="63"/>
      <c r="W67" s="63"/>
      <c r="X67" s="100"/>
      <c r="Y67" s="63"/>
      <c r="Z67" s="63"/>
      <c r="AA67" s="63"/>
      <c r="AB67" s="63"/>
      <c r="AC67" s="121"/>
      <c r="AD67" s="13" t="s">
        <v>94</v>
      </c>
    </row>
    <row r="68" spans="1:30" ht="14.1" customHeight="1" x14ac:dyDescent="0.2">
      <c r="A68" s="122"/>
      <c r="B68" s="123"/>
      <c r="C68" s="124"/>
      <c r="D68" s="124"/>
      <c r="E68" s="124"/>
      <c r="F68" s="125"/>
      <c r="G68" s="261" t="s">
        <v>95</v>
      </c>
      <c r="H68" s="262"/>
      <c r="I68" s="263"/>
      <c r="J68" s="238">
        <v>7</v>
      </c>
      <c r="K68" s="239"/>
      <c r="L68" s="239"/>
      <c r="M68" s="239"/>
      <c r="N68" s="240"/>
      <c r="O68" s="244">
        <v>7</v>
      </c>
      <c r="P68" s="239"/>
      <c r="Q68" s="239"/>
      <c r="R68" s="239"/>
      <c r="S68" s="240"/>
      <c r="T68" s="244">
        <v>5</v>
      </c>
      <c r="U68" s="239"/>
      <c r="V68" s="239"/>
      <c r="W68" s="239"/>
      <c r="X68" s="240"/>
      <c r="Y68" s="244">
        <v>7</v>
      </c>
      <c r="Z68" s="239"/>
      <c r="AA68" s="239"/>
      <c r="AB68" s="239"/>
      <c r="AC68" s="245"/>
      <c r="AD68" s="22">
        <f>SUM(J68:AC68)</f>
        <v>26</v>
      </c>
    </row>
    <row r="69" spans="1:30" ht="13.5" customHeight="1" x14ac:dyDescent="0.2">
      <c r="A69" s="122"/>
      <c r="B69" s="123"/>
      <c r="C69" s="124"/>
      <c r="D69" s="124"/>
      <c r="E69" s="124"/>
      <c r="F69" s="125"/>
      <c r="G69" s="299" t="s">
        <v>96</v>
      </c>
      <c r="H69" s="300"/>
      <c r="I69" s="301"/>
      <c r="J69" s="302">
        <v>2</v>
      </c>
      <c r="K69" s="303"/>
      <c r="L69" s="303"/>
      <c r="M69" s="303"/>
      <c r="N69" s="304"/>
      <c r="O69" s="305">
        <v>3</v>
      </c>
      <c r="P69" s="303"/>
      <c r="Q69" s="303"/>
      <c r="R69" s="303"/>
      <c r="S69" s="304"/>
      <c r="T69" s="305">
        <v>3</v>
      </c>
      <c r="U69" s="303"/>
      <c r="V69" s="303"/>
      <c r="W69" s="303"/>
      <c r="X69" s="304"/>
      <c r="Y69" s="305">
        <v>7</v>
      </c>
      <c r="Z69" s="303"/>
      <c r="AA69" s="303"/>
      <c r="AB69" s="303"/>
      <c r="AC69" s="306"/>
      <c r="AD69" s="80">
        <f>SUM(J69:AC69)</f>
        <v>15</v>
      </c>
    </row>
    <row r="70" spans="1:30" ht="18" customHeight="1" x14ac:dyDescent="0.2">
      <c r="A70" s="122"/>
      <c r="B70" s="307" t="s">
        <v>97</v>
      </c>
      <c r="C70" s="308"/>
      <c r="D70" s="308"/>
      <c r="E70" s="308"/>
      <c r="F70" s="308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10"/>
    </row>
    <row r="71" spans="1:30" ht="12.6" customHeight="1" x14ac:dyDescent="0.2">
      <c r="A71" s="122"/>
      <c r="B71" s="297" t="s">
        <v>98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126"/>
      <c r="AD71" s="127"/>
    </row>
    <row r="72" spans="1:30" ht="12.6" customHeight="1" x14ac:dyDescent="0.2">
      <c r="A72" s="122"/>
      <c r="B72" s="128" t="s">
        <v>99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6"/>
      <c r="O72" s="129"/>
      <c r="P72" s="129"/>
      <c r="Q72" s="129"/>
      <c r="R72" s="129"/>
      <c r="S72" s="126"/>
      <c r="T72" s="129"/>
      <c r="U72" s="129"/>
      <c r="V72" s="129"/>
      <c r="W72" s="129"/>
      <c r="X72" s="126"/>
      <c r="Y72" s="129"/>
      <c r="Z72" s="129"/>
      <c r="AA72" s="129"/>
      <c r="AB72" s="129"/>
      <c r="AC72" s="126"/>
      <c r="AD72" s="127"/>
    </row>
    <row r="73" spans="1:30" ht="12.6" customHeight="1" x14ac:dyDescent="0.2">
      <c r="A73" s="122"/>
      <c r="B73" s="128" t="s">
        <v>100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6"/>
      <c r="O73" s="129"/>
      <c r="P73" s="129"/>
      <c r="Q73" s="129"/>
      <c r="R73" s="129"/>
      <c r="S73" s="126"/>
      <c r="T73" s="129"/>
      <c r="U73" s="129"/>
      <c r="V73" s="129"/>
      <c r="W73" s="129"/>
      <c r="X73" s="126"/>
      <c r="Y73" s="129"/>
      <c r="Z73" s="129"/>
      <c r="AA73" s="129"/>
      <c r="AB73" s="129"/>
      <c r="AC73" s="126"/>
      <c r="AD73" s="127"/>
    </row>
    <row r="74" spans="1:30" ht="13.7" customHeight="1" x14ac:dyDescent="0.2">
      <c r="A74" s="130"/>
      <c r="B74" s="128" t="s">
        <v>101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31"/>
    </row>
    <row r="75" spans="1:30" ht="13.7" customHeight="1" x14ac:dyDescent="0.2">
      <c r="A75" s="132"/>
      <c r="B75" s="133" t="s">
        <v>102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5"/>
    </row>
  </sheetData>
  <mergeCells count="33">
    <mergeCell ref="B71:AB71"/>
    <mergeCell ref="G69:I69"/>
    <mergeCell ref="J69:N69"/>
    <mergeCell ref="O69:S69"/>
    <mergeCell ref="T69:X69"/>
    <mergeCell ref="Y69:AC69"/>
    <mergeCell ref="B70:AD70"/>
    <mergeCell ref="A1:AD1"/>
    <mergeCell ref="A2:AD2"/>
    <mergeCell ref="A3:AD3"/>
    <mergeCell ref="A4:AD4"/>
    <mergeCell ref="C5:E6"/>
    <mergeCell ref="F5:F7"/>
    <mergeCell ref="G5:G7"/>
    <mergeCell ref="H5:H7"/>
    <mergeCell ref="I5:I7"/>
    <mergeCell ref="J5:AC5"/>
    <mergeCell ref="AD5:AD7"/>
    <mergeCell ref="J6:N6"/>
    <mergeCell ref="T6:X6"/>
    <mergeCell ref="O6:S6"/>
    <mergeCell ref="J68:N68"/>
    <mergeCell ref="Y6:AC6"/>
    <mergeCell ref="T68:X68"/>
    <mergeCell ref="Y68:AC68"/>
    <mergeCell ref="O68:S68"/>
    <mergeCell ref="B33:AD33"/>
    <mergeCell ref="J31:AC31"/>
    <mergeCell ref="B56:AC56"/>
    <mergeCell ref="A64:B64"/>
    <mergeCell ref="A65:B65"/>
    <mergeCell ref="A66:B66"/>
    <mergeCell ref="G68:I68"/>
  </mergeCells>
  <pageMargins left="0.70866099999999999" right="0.70866099999999999" top="0.748031" bottom="0.748031" header="0.31496099999999999" footer="0.31496099999999999"/>
  <pageSetup scale="80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tabSelected="1" workbookViewId="0">
      <selection activeCell="AE6" sqref="AE6"/>
    </sheetView>
  </sheetViews>
  <sheetFormatPr defaultColWidth="7.7109375" defaultRowHeight="12.75" customHeight="1" x14ac:dyDescent="0.2"/>
  <cols>
    <col min="1" max="1" width="3.7109375" style="136" customWidth="1"/>
    <col min="2" max="2" width="34.85546875" style="136" customWidth="1"/>
    <col min="3" max="3" width="4.28515625" style="136" customWidth="1"/>
    <col min="4" max="4" width="4.7109375" style="136" customWidth="1"/>
    <col min="5" max="5" width="5.42578125" style="136" customWidth="1"/>
    <col min="6" max="6" width="5.7109375" style="136" customWidth="1"/>
    <col min="7" max="7" width="5.28515625" style="136" customWidth="1"/>
    <col min="8" max="8" width="5.42578125" style="136" customWidth="1"/>
    <col min="9" max="9" width="3.42578125" style="136" customWidth="1"/>
    <col min="10" max="27" width="3.7109375" style="136" customWidth="1"/>
    <col min="28" max="28" width="4.7109375" style="136" customWidth="1"/>
    <col min="29" max="29" width="3.7109375" style="136" customWidth="1"/>
    <col min="30" max="256" width="7.7109375" style="136" customWidth="1"/>
  </cols>
  <sheetData>
    <row r="1" spans="1:188" ht="12.75" customHeight="1" x14ac:dyDescent="0.2">
      <c r="AA1" s="374" t="s">
        <v>131</v>
      </c>
    </row>
    <row r="2" spans="1:188" ht="18.75" customHeight="1" x14ac:dyDescent="0.25">
      <c r="A2" s="344" t="s">
        <v>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</row>
    <row r="3" spans="1:188" ht="15.75" customHeight="1" x14ac:dyDescent="0.25">
      <c r="A3" s="344" t="s">
        <v>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</row>
    <row r="4" spans="1:188" ht="15.75" customHeight="1" x14ac:dyDescent="0.25">
      <c r="A4" s="137"/>
      <c r="B4" s="138"/>
      <c r="C4" s="138"/>
      <c r="D4" s="356" t="s">
        <v>103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8"/>
      <c r="AC4" s="138"/>
      <c r="AD4" s="138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</row>
    <row r="5" spans="1:188" ht="15.75" customHeight="1" x14ac:dyDescent="0.25">
      <c r="A5" s="346" t="s">
        <v>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</row>
    <row r="6" spans="1:188" ht="16.5" customHeight="1" x14ac:dyDescent="0.25">
      <c r="A6" s="348" t="s">
        <v>128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</row>
    <row r="7" spans="1:188" ht="12.75" customHeight="1" x14ac:dyDescent="0.2">
      <c r="A7" s="140"/>
      <c r="B7" s="141">
        <v>25</v>
      </c>
      <c r="C7" s="362" t="s">
        <v>3</v>
      </c>
      <c r="D7" s="363"/>
      <c r="E7" s="364"/>
      <c r="F7" s="368" t="s">
        <v>4</v>
      </c>
      <c r="G7" s="368" t="s">
        <v>5</v>
      </c>
      <c r="H7" s="285" t="s">
        <v>6</v>
      </c>
      <c r="I7" s="371" t="s">
        <v>7</v>
      </c>
      <c r="J7" s="359" t="s">
        <v>8</v>
      </c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1"/>
      <c r="AD7" s="353" t="s">
        <v>9</v>
      </c>
      <c r="AE7" s="142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</row>
    <row r="8" spans="1:188" ht="12" customHeight="1" x14ac:dyDescent="0.2">
      <c r="A8" s="143"/>
      <c r="B8" s="144"/>
      <c r="C8" s="365"/>
      <c r="D8" s="366"/>
      <c r="E8" s="367"/>
      <c r="F8" s="369"/>
      <c r="G8" s="369"/>
      <c r="H8" s="286"/>
      <c r="I8" s="372"/>
      <c r="J8" s="350">
        <v>1</v>
      </c>
      <c r="K8" s="351"/>
      <c r="L8" s="351"/>
      <c r="M8" s="351"/>
      <c r="N8" s="352"/>
      <c r="O8" s="350">
        <v>2</v>
      </c>
      <c r="P8" s="351"/>
      <c r="Q8" s="351"/>
      <c r="R8" s="351"/>
      <c r="S8" s="352"/>
      <c r="T8" s="350">
        <v>3</v>
      </c>
      <c r="U8" s="351"/>
      <c r="V8" s="351"/>
      <c r="W8" s="351"/>
      <c r="X8" s="352"/>
      <c r="Y8" s="350">
        <v>4</v>
      </c>
      <c r="Z8" s="351"/>
      <c r="AA8" s="351"/>
      <c r="AB8" s="351"/>
      <c r="AC8" s="352"/>
      <c r="AD8" s="354"/>
      <c r="AE8" s="142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</row>
    <row r="9" spans="1:188" ht="24" customHeight="1" x14ac:dyDescent="0.2">
      <c r="A9" s="145"/>
      <c r="B9" s="146"/>
      <c r="C9" s="8" t="s">
        <v>10</v>
      </c>
      <c r="D9" s="9" t="s">
        <v>11</v>
      </c>
      <c r="E9" s="9" t="s">
        <v>12</v>
      </c>
      <c r="F9" s="370"/>
      <c r="G9" s="370"/>
      <c r="H9" s="287"/>
      <c r="I9" s="373"/>
      <c r="J9" s="10" t="s">
        <v>10</v>
      </c>
      <c r="K9" s="11" t="s">
        <v>11</v>
      </c>
      <c r="L9" s="11" t="s">
        <v>13</v>
      </c>
      <c r="M9" s="11" t="s">
        <v>14</v>
      </c>
      <c r="N9" s="12" t="s">
        <v>15</v>
      </c>
      <c r="O9" s="10" t="s">
        <v>10</v>
      </c>
      <c r="P9" s="11" t="s">
        <v>11</v>
      </c>
      <c r="Q9" s="11" t="s">
        <v>13</v>
      </c>
      <c r="R9" s="11" t="s">
        <v>14</v>
      </c>
      <c r="S9" s="12" t="s">
        <v>15</v>
      </c>
      <c r="T9" s="10" t="s">
        <v>10</v>
      </c>
      <c r="U9" s="11" t="s">
        <v>11</v>
      </c>
      <c r="V9" s="11" t="s">
        <v>13</v>
      </c>
      <c r="W9" s="11" t="s">
        <v>14</v>
      </c>
      <c r="X9" s="12" t="s">
        <v>15</v>
      </c>
      <c r="Y9" s="10" t="s">
        <v>10</v>
      </c>
      <c r="Z9" s="11" t="s">
        <v>11</v>
      </c>
      <c r="AA9" s="11" t="s">
        <v>13</v>
      </c>
      <c r="AB9" s="11" t="s">
        <v>14</v>
      </c>
      <c r="AC9" s="12" t="s">
        <v>15</v>
      </c>
      <c r="AD9" s="355"/>
      <c r="AE9" s="142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</row>
    <row r="10" spans="1:188" ht="13.5" customHeight="1" x14ac:dyDescent="0.2">
      <c r="A10" s="13" t="s">
        <v>16</v>
      </c>
      <c r="B10" s="147" t="s">
        <v>17</v>
      </c>
      <c r="C10" s="148"/>
      <c r="D10" s="148"/>
      <c r="E10" s="148"/>
      <c r="F10" s="148"/>
      <c r="G10" s="148"/>
      <c r="H10" s="149"/>
      <c r="I10" s="150"/>
      <c r="J10" s="151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52"/>
      <c r="AD10" s="21"/>
      <c r="AE10" s="142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</row>
    <row r="11" spans="1:188" ht="14.1" customHeight="1" x14ac:dyDescent="0.2">
      <c r="A11" s="22">
        <v>1</v>
      </c>
      <c r="B11" s="23" t="s">
        <v>18</v>
      </c>
      <c r="C11" s="24">
        <f t="shared" ref="C11:C20" si="0">SUM(J11,O11,T11,Y11)</f>
        <v>0</v>
      </c>
      <c r="D11" s="25">
        <f t="shared" ref="D11:D20" si="1">SUM(K11,P11,U11,Z11)</f>
        <v>30</v>
      </c>
      <c r="E11" s="26">
        <f t="shared" ref="E11:E20" si="2">SUM(C11:D11)</f>
        <v>30</v>
      </c>
      <c r="F11" s="24">
        <v>50</v>
      </c>
      <c r="G11" s="25">
        <f t="shared" ref="G11:G20" si="3">H11-F11</f>
        <v>100</v>
      </c>
      <c r="H11" s="25">
        <f t="shared" ref="H11:H20" si="4">$B$7*I11</f>
        <v>150</v>
      </c>
      <c r="I11" s="27">
        <f t="shared" ref="I11:I20" si="5">SUM(N11,S11,X11,AC11)</f>
        <v>6</v>
      </c>
      <c r="J11" s="24">
        <v>0</v>
      </c>
      <c r="K11" s="25">
        <v>15</v>
      </c>
      <c r="L11" s="25">
        <v>10</v>
      </c>
      <c r="M11" s="25">
        <v>50</v>
      </c>
      <c r="N11" s="27">
        <v>3</v>
      </c>
      <c r="O11" s="24">
        <v>0</v>
      </c>
      <c r="P11" s="25">
        <v>15</v>
      </c>
      <c r="Q11" s="25">
        <v>10</v>
      </c>
      <c r="R11" s="25">
        <v>50</v>
      </c>
      <c r="S11" s="27">
        <v>3</v>
      </c>
      <c r="T11" s="28"/>
      <c r="U11" s="29"/>
      <c r="V11" s="29"/>
      <c r="W11" s="29"/>
      <c r="X11" s="30"/>
      <c r="Y11" s="28"/>
      <c r="Z11" s="29"/>
      <c r="AA11" s="29"/>
      <c r="AB11" s="29"/>
      <c r="AC11" s="30"/>
      <c r="AD11" s="31" t="s">
        <v>19</v>
      </c>
      <c r="AE11" s="142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</row>
    <row r="12" spans="1:188" ht="13.7" customHeight="1" x14ac:dyDescent="0.2">
      <c r="A12" s="32">
        <v>2</v>
      </c>
      <c r="B12" s="33" t="s">
        <v>20</v>
      </c>
      <c r="C12" s="34">
        <f t="shared" si="0"/>
        <v>15</v>
      </c>
      <c r="D12" s="35">
        <f t="shared" si="1"/>
        <v>0</v>
      </c>
      <c r="E12" s="36">
        <f t="shared" si="2"/>
        <v>15</v>
      </c>
      <c r="F12" s="34">
        <v>20</v>
      </c>
      <c r="G12" s="35">
        <f t="shared" si="3"/>
        <v>30</v>
      </c>
      <c r="H12" s="35">
        <f t="shared" si="4"/>
        <v>50</v>
      </c>
      <c r="I12" s="37">
        <f t="shared" si="5"/>
        <v>2</v>
      </c>
      <c r="J12" s="34">
        <v>15</v>
      </c>
      <c r="K12" s="35">
        <v>0</v>
      </c>
      <c r="L12" s="35">
        <f>F12-E12</f>
        <v>5</v>
      </c>
      <c r="M12" s="35">
        <f>G12</f>
        <v>30</v>
      </c>
      <c r="N12" s="37">
        <v>2</v>
      </c>
      <c r="O12" s="38"/>
      <c r="P12" s="39"/>
      <c r="Q12" s="39"/>
      <c r="R12" s="39"/>
      <c r="S12" s="40"/>
      <c r="T12" s="38"/>
      <c r="U12" s="39"/>
      <c r="V12" s="39"/>
      <c r="W12" s="39"/>
      <c r="X12" s="40"/>
      <c r="Y12" s="38"/>
      <c r="Z12" s="39"/>
      <c r="AA12" s="39"/>
      <c r="AB12" s="39"/>
      <c r="AC12" s="40"/>
      <c r="AD12" s="41" t="s">
        <v>21</v>
      </c>
      <c r="AE12" s="142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</row>
    <row r="13" spans="1:188" ht="13.7" customHeight="1" x14ac:dyDescent="0.2">
      <c r="A13" s="32">
        <v>3</v>
      </c>
      <c r="B13" s="33" t="s">
        <v>22</v>
      </c>
      <c r="C13" s="34">
        <f t="shared" si="0"/>
        <v>15</v>
      </c>
      <c r="D13" s="35">
        <f t="shared" si="1"/>
        <v>15</v>
      </c>
      <c r="E13" s="36">
        <f t="shared" si="2"/>
        <v>30</v>
      </c>
      <c r="F13" s="34">
        <v>35</v>
      </c>
      <c r="G13" s="35">
        <f t="shared" si="3"/>
        <v>65</v>
      </c>
      <c r="H13" s="35">
        <f t="shared" si="4"/>
        <v>100</v>
      </c>
      <c r="I13" s="37">
        <f t="shared" si="5"/>
        <v>4</v>
      </c>
      <c r="J13" s="34">
        <v>15</v>
      </c>
      <c r="K13" s="35">
        <v>15</v>
      </c>
      <c r="L13" s="35">
        <f>F13-E13</f>
        <v>5</v>
      </c>
      <c r="M13" s="35">
        <f>G13</f>
        <v>65</v>
      </c>
      <c r="N13" s="37">
        <v>4</v>
      </c>
      <c r="O13" s="38"/>
      <c r="P13" s="39"/>
      <c r="Q13" s="39"/>
      <c r="R13" s="39"/>
      <c r="S13" s="40"/>
      <c r="T13" s="38"/>
      <c r="U13" s="39"/>
      <c r="V13" s="39"/>
      <c r="W13" s="39"/>
      <c r="X13" s="40"/>
      <c r="Y13" s="38"/>
      <c r="Z13" s="39"/>
      <c r="AA13" s="39"/>
      <c r="AB13" s="39"/>
      <c r="AC13" s="40"/>
      <c r="AD13" s="42" t="s">
        <v>23</v>
      </c>
      <c r="AE13" s="142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</row>
    <row r="14" spans="1:188" ht="24" customHeight="1" x14ac:dyDescent="0.2">
      <c r="A14" s="32">
        <v>4</v>
      </c>
      <c r="B14" s="43" t="s">
        <v>24</v>
      </c>
      <c r="C14" s="34">
        <f t="shared" si="0"/>
        <v>15</v>
      </c>
      <c r="D14" s="35">
        <f t="shared" si="1"/>
        <v>30</v>
      </c>
      <c r="E14" s="36">
        <f t="shared" si="2"/>
        <v>45</v>
      </c>
      <c r="F14" s="34">
        <v>55</v>
      </c>
      <c r="G14" s="35">
        <f t="shared" si="3"/>
        <v>45</v>
      </c>
      <c r="H14" s="35">
        <f t="shared" si="4"/>
        <v>100</v>
      </c>
      <c r="I14" s="37">
        <f t="shared" si="5"/>
        <v>4</v>
      </c>
      <c r="J14" s="34">
        <v>15</v>
      </c>
      <c r="K14" s="35">
        <v>30</v>
      </c>
      <c r="L14" s="35">
        <v>10</v>
      </c>
      <c r="M14" s="35">
        <v>45</v>
      </c>
      <c r="N14" s="37">
        <v>4</v>
      </c>
      <c r="O14" s="38"/>
      <c r="P14" s="39"/>
      <c r="Q14" s="39"/>
      <c r="R14" s="39"/>
      <c r="S14" s="40"/>
      <c r="T14" s="38"/>
      <c r="U14" s="39"/>
      <c r="V14" s="39"/>
      <c r="W14" s="39"/>
      <c r="X14" s="40"/>
      <c r="Y14" s="38"/>
      <c r="Z14" s="39"/>
      <c r="AA14" s="39"/>
      <c r="AB14" s="39"/>
      <c r="AC14" s="40"/>
      <c r="AD14" s="41" t="s">
        <v>21</v>
      </c>
      <c r="AE14" s="142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</row>
    <row r="15" spans="1:188" ht="15.6" customHeight="1" x14ac:dyDescent="0.2">
      <c r="A15" s="32">
        <v>5</v>
      </c>
      <c r="B15" s="43" t="s">
        <v>25</v>
      </c>
      <c r="C15" s="34">
        <f t="shared" si="0"/>
        <v>0</v>
      </c>
      <c r="D15" s="35">
        <f t="shared" si="1"/>
        <v>30</v>
      </c>
      <c r="E15" s="36">
        <f t="shared" si="2"/>
        <v>30</v>
      </c>
      <c r="F15" s="34">
        <v>40</v>
      </c>
      <c r="G15" s="35">
        <f t="shared" si="3"/>
        <v>35</v>
      </c>
      <c r="H15" s="35">
        <f t="shared" si="4"/>
        <v>75</v>
      </c>
      <c r="I15" s="37">
        <f t="shared" si="5"/>
        <v>3</v>
      </c>
      <c r="J15" s="38"/>
      <c r="K15" s="39"/>
      <c r="L15" s="39"/>
      <c r="M15" s="39"/>
      <c r="N15" s="40"/>
      <c r="O15" s="34">
        <v>0</v>
      </c>
      <c r="P15" s="35">
        <v>30</v>
      </c>
      <c r="Q15" s="35">
        <v>10</v>
      </c>
      <c r="R15" s="35">
        <v>35</v>
      </c>
      <c r="S15" s="37">
        <v>3</v>
      </c>
      <c r="T15" s="38"/>
      <c r="U15" s="39"/>
      <c r="V15" s="39"/>
      <c r="W15" s="39"/>
      <c r="X15" s="40"/>
      <c r="Y15" s="38"/>
      <c r="Z15" s="39"/>
      <c r="AA15" s="39"/>
      <c r="AB15" s="39"/>
      <c r="AC15" s="40"/>
      <c r="AD15" s="41" t="s">
        <v>26</v>
      </c>
      <c r="AE15" s="142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</row>
    <row r="16" spans="1:188" ht="13.7" customHeight="1" x14ac:dyDescent="0.2">
      <c r="A16" s="32">
        <v>6</v>
      </c>
      <c r="B16" s="33" t="s">
        <v>27</v>
      </c>
      <c r="C16" s="34">
        <f t="shared" si="0"/>
        <v>15</v>
      </c>
      <c r="D16" s="35">
        <f t="shared" si="1"/>
        <v>15</v>
      </c>
      <c r="E16" s="36">
        <f t="shared" si="2"/>
        <v>30</v>
      </c>
      <c r="F16" s="34">
        <v>35</v>
      </c>
      <c r="G16" s="35">
        <f t="shared" si="3"/>
        <v>40</v>
      </c>
      <c r="H16" s="35">
        <f t="shared" si="4"/>
        <v>75</v>
      </c>
      <c r="I16" s="37">
        <f t="shared" si="5"/>
        <v>3</v>
      </c>
      <c r="J16" s="38"/>
      <c r="K16" s="39"/>
      <c r="L16" s="39"/>
      <c r="M16" s="39"/>
      <c r="N16" s="40"/>
      <c r="O16" s="38"/>
      <c r="P16" s="39"/>
      <c r="Q16" s="39"/>
      <c r="R16" s="39"/>
      <c r="S16" s="40"/>
      <c r="T16" s="34">
        <v>15</v>
      </c>
      <c r="U16" s="35">
        <v>15</v>
      </c>
      <c r="V16" s="35">
        <f>F16-E16</f>
        <v>5</v>
      </c>
      <c r="W16" s="35">
        <f>G16</f>
        <v>40</v>
      </c>
      <c r="X16" s="37">
        <v>3</v>
      </c>
      <c r="Y16" s="38"/>
      <c r="Z16" s="39"/>
      <c r="AA16" s="39"/>
      <c r="AB16" s="39"/>
      <c r="AC16" s="40"/>
      <c r="AD16" s="42" t="s">
        <v>28</v>
      </c>
      <c r="AE16" s="142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</row>
    <row r="17" spans="1:188" ht="13.7" customHeight="1" x14ac:dyDescent="0.2">
      <c r="A17" s="32">
        <v>7</v>
      </c>
      <c r="B17" s="33" t="s">
        <v>29</v>
      </c>
      <c r="C17" s="34">
        <f t="shared" si="0"/>
        <v>15</v>
      </c>
      <c r="D17" s="35">
        <f t="shared" si="1"/>
        <v>15</v>
      </c>
      <c r="E17" s="36">
        <f t="shared" si="2"/>
        <v>30</v>
      </c>
      <c r="F17" s="34">
        <v>35</v>
      </c>
      <c r="G17" s="35">
        <f t="shared" si="3"/>
        <v>15</v>
      </c>
      <c r="H17" s="35">
        <f t="shared" si="4"/>
        <v>50</v>
      </c>
      <c r="I17" s="37">
        <f t="shared" si="5"/>
        <v>2</v>
      </c>
      <c r="J17" s="38"/>
      <c r="K17" s="39"/>
      <c r="L17" s="39"/>
      <c r="M17" s="39"/>
      <c r="N17" s="40"/>
      <c r="O17" s="38"/>
      <c r="P17" s="39"/>
      <c r="Q17" s="39"/>
      <c r="R17" s="39"/>
      <c r="S17" s="40"/>
      <c r="T17" s="38"/>
      <c r="U17" s="39"/>
      <c r="V17" s="39"/>
      <c r="W17" s="39"/>
      <c r="X17" s="40"/>
      <c r="Y17" s="34">
        <v>15</v>
      </c>
      <c r="Z17" s="35">
        <v>15</v>
      </c>
      <c r="AA17" s="35">
        <f>F17-E17</f>
        <v>5</v>
      </c>
      <c r="AB17" s="35">
        <f>G17</f>
        <v>15</v>
      </c>
      <c r="AC17" s="37">
        <v>2</v>
      </c>
      <c r="AD17" s="42" t="s">
        <v>30</v>
      </c>
      <c r="AE17" s="142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</row>
    <row r="18" spans="1:188" ht="13.7" customHeight="1" x14ac:dyDescent="0.2">
      <c r="A18" s="32">
        <v>8</v>
      </c>
      <c r="B18" s="33" t="s">
        <v>31</v>
      </c>
      <c r="C18" s="34">
        <f t="shared" si="0"/>
        <v>15</v>
      </c>
      <c r="D18" s="35">
        <f t="shared" si="1"/>
        <v>15</v>
      </c>
      <c r="E18" s="36">
        <f t="shared" si="2"/>
        <v>30</v>
      </c>
      <c r="F18" s="34">
        <v>35</v>
      </c>
      <c r="G18" s="35">
        <f t="shared" si="3"/>
        <v>40</v>
      </c>
      <c r="H18" s="35">
        <f t="shared" si="4"/>
        <v>75</v>
      </c>
      <c r="I18" s="37">
        <f t="shared" si="5"/>
        <v>3</v>
      </c>
      <c r="J18" s="38"/>
      <c r="K18" s="39"/>
      <c r="L18" s="39"/>
      <c r="M18" s="39"/>
      <c r="N18" s="40"/>
      <c r="O18" s="38"/>
      <c r="P18" s="39"/>
      <c r="Q18" s="39"/>
      <c r="R18" s="39"/>
      <c r="S18" s="40"/>
      <c r="T18" s="34">
        <v>15</v>
      </c>
      <c r="U18" s="35">
        <v>15</v>
      </c>
      <c r="V18" s="35">
        <f>F18-E18</f>
        <v>5</v>
      </c>
      <c r="W18" s="35">
        <f>G18</f>
        <v>40</v>
      </c>
      <c r="X18" s="37">
        <v>3</v>
      </c>
      <c r="Y18" s="38"/>
      <c r="Z18" s="39"/>
      <c r="AA18" s="39"/>
      <c r="AB18" s="39"/>
      <c r="AC18" s="40"/>
      <c r="AD18" s="42" t="s">
        <v>28</v>
      </c>
      <c r="AE18" s="142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</row>
    <row r="19" spans="1:188" ht="13.5" customHeight="1" x14ac:dyDescent="0.2">
      <c r="A19" s="32">
        <v>9</v>
      </c>
      <c r="B19" s="33" t="s">
        <v>32</v>
      </c>
      <c r="C19" s="34">
        <f t="shared" si="0"/>
        <v>15</v>
      </c>
      <c r="D19" s="35">
        <f t="shared" si="1"/>
        <v>30</v>
      </c>
      <c r="E19" s="36">
        <f t="shared" si="2"/>
        <v>45</v>
      </c>
      <c r="F19" s="34">
        <v>50</v>
      </c>
      <c r="G19" s="35">
        <f t="shared" si="3"/>
        <v>25</v>
      </c>
      <c r="H19" s="35">
        <f t="shared" si="4"/>
        <v>75</v>
      </c>
      <c r="I19" s="37">
        <f t="shared" si="5"/>
        <v>3</v>
      </c>
      <c r="J19" s="38"/>
      <c r="K19" s="39"/>
      <c r="L19" s="39"/>
      <c r="M19" s="39"/>
      <c r="N19" s="40"/>
      <c r="O19" s="34">
        <v>15</v>
      </c>
      <c r="P19" s="35">
        <v>30</v>
      </c>
      <c r="Q19" s="35">
        <v>5</v>
      </c>
      <c r="R19" s="35">
        <v>25</v>
      </c>
      <c r="S19" s="37">
        <v>3</v>
      </c>
      <c r="T19" s="38"/>
      <c r="U19" s="39"/>
      <c r="V19" s="39"/>
      <c r="W19" s="39"/>
      <c r="X19" s="40"/>
      <c r="Y19" s="38"/>
      <c r="Z19" s="39"/>
      <c r="AA19" s="39"/>
      <c r="AB19" s="39"/>
      <c r="AC19" s="40"/>
      <c r="AD19" s="41" t="s">
        <v>26</v>
      </c>
      <c r="AE19" s="142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</row>
    <row r="20" spans="1:188" ht="13.5" customHeight="1" x14ac:dyDescent="0.2">
      <c r="A20" s="32">
        <v>10</v>
      </c>
      <c r="B20" s="44" t="s">
        <v>33</v>
      </c>
      <c r="C20" s="45">
        <f t="shared" si="0"/>
        <v>0</v>
      </c>
      <c r="D20" s="46">
        <f t="shared" si="1"/>
        <v>90</v>
      </c>
      <c r="E20" s="47">
        <f t="shared" si="2"/>
        <v>90</v>
      </c>
      <c r="F20" s="45">
        <v>120</v>
      </c>
      <c r="G20" s="46">
        <f t="shared" si="3"/>
        <v>255</v>
      </c>
      <c r="H20" s="46">
        <f t="shared" si="4"/>
        <v>375</v>
      </c>
      <c r="I20" s="48">
        <f t="shared" si="5"/>
        <v>15</v>
      </c>
      <c r="J20" s="49"/>
      <c r="K20" s="50"/>
      <c r="L20" s="50"/>
      <c r="M20" s="50"/>
      <c r="N20" s="51"/>
      <c r="O20" s="45">
        <v>0</v>
      </c>
      <c r="P20" s="46">
        <v>30</v>
      </c>
      <c r="Q20" s="46">
        <v>10</v>
      </c>
      <c r="R20" s="46">
        <v>10</v>
      </c>
      <c r="S20" s="48">
        <v>2</v>
      </c>
      <c r="T20" s="45">
        <v>0</v>
      </c>
      <c r="U20" s="46">
        <v>30</v>
      </c>
      <c r="V20" s="46">
        <v>10</v>
      </c>
      <c r="W20" s="46">
        <v>60</v>
      </c>
      <c r="X20" s="48">
        <v>4</v>
      </c>
      <c r="Y20" s="45">
        <v>0</v>
      </c>
      <c r="Z20" s="46">
        <v>30</v>
      </c>
      <c r="AA20" s="46">
        <v>10</v>
      </c>
      <c r="AB20" s="46">
        <v>185</v>
      </c>
      <c r="AC20" s="48">
        <v>9</v>
      </c>
      <c r="AD20" s="52" t="s">
        <v>30</v>
      </c>
      <c r="AE20" s="142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</row>
    <row r="21" spans="1:188" ht="13.5" customHeight="1" x14ac:dyDescent="0.2">
      <c r="A21" s="53"/>
      <c r="B21" s="54" t="s">
        <v>34</v>
      </c>
      <c r="C21" s="55">
        <f t="shared" ref="C21:AC21" si="6">SUM(C11:C20)</f>
        <v>105</v>
      </c>
      <c r="D21" s="56">
        <f t="shared" si="6"/>
        <v>270</v>
      </c>
      <c r="E21" s="57">
        <f t="shared" si="6"/>
        <v>375</v>
      </c>
      <c r="F21" s="55">
        <f t="shared" si="6"/>
        <v>475</v>
      </c>
      <c r="G21" s="56">
        <f t="shared" si="6"/>
        <v>650</v>
      </c>
      <c r="H21" s="56">
        <f t="shared" si="6"/>
        <v>1125</v>
      </c>
      <c r="I21" s="58">
        <f t="shared" si="6"/>
        <v>45</v>
      </c>
      <c r="J21" s="59">
        <f t="shared" si="6"/>
        <v>45</v>
      </c>
      <c r="K21" s="59">
        <f t="shared" si="6"/>
        <v>60</v>
      </c>
      <c r="L21" s="59">
        <f t="shared" si="6"/>
        <v>30</v>
      </c>
      <c r="M21" s="55">
        <f t="shared" si="6"/>
        <v>190</v>
      </c>
      <c r="N21" s="58">
        <f t="shared" si="6"/>
        <v>13</v>
      </c>
      <c r="O21" s="59">
        <f t="shared" si="6"/>
        <v>15</v>
      </c>
      <c r="P21" s="59">
        <f t="shared" si="6"/>
        <v>105</v>
      </c>
      <c r="Q21" s="59">
        <f t="shared" si="6"/>
        <v>35</v>
      </c>
      <c r="R21" s="55">
        <f t="shared" si="6"/>
        <v>120</v>
      </c>
      <c r="S21" s="58">
        <f t="shared" si="6"/>
        <v>11</v>
      </c>
      <c r="T21" s="59">
        <f t="shared" si="6"/>
        <v>30</v>
      </c>
      <c r="U21" s="59">
        <f t="shared" si="6"/>
        <v>60</v>
      </c>
      <c r="V21" s="59">
        <f t="shared" si="6"/>
        <v>20</v>
      </c>
      <c r="W21" s="55">
        <f t="shared" si="6"/>
        <v>140</v>
      </c>
      <c r="X21" s="58">
        <f t="shared" si="6"/>
        <v>10</v>
      </c>
      <c r="Y21" s="59">
        <f t="shared" si="6"/>
        <v>15</v>
      </c>
      <c r="Z21" s="59">
        <f t="shared" si="6"/>
        <v>45</v>
      </c>
      <c r="AA21" s="59">
        <f t="shared" si="6"/>
        <v>15</v>
      </c>
      <c r="AB21" s="55">
        <f t="shared" si="6"/>
        <v>200</v>
      </c>
      <c r="AC21" s="58">
        <f t="shared" si="6"/>
        <v>11</v>
      </c>
      <c r="AD21" s="60"/>
      <c r="AE21" s="142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</row>
    <row r="22" spans="1:188" ht="13.5" customHeight="1" x14ac:dyDescent="0.2">
      <c r="A22" s="13" t="s">
        <v>35</v>
      </c>
      <c r="B22" s="147" t="s">
        <v>36</v>
      </c>
      <c r="C22" s="153"/>
      <c r="D22" s="153"/>
      <c r="E22" s="153"/>
      <c r="F22" s="153"/>
      <c r="G22" s="153"/>
      <c r="H22" s="153"/>
      <c r="I22" s="154"/>
      <c r="J22" s="155"/>
      <c r="K22" s="153"/>
      <c r="L22" s="156"/>
      <c r="M22" s="156"/>
      <c r="N22" s="153"/>
      <c r="O22" s="153"/>
      <c r="P22" s="153"/>
      <c r="Q22" s="156"/>
      <c r="R22" s="156"/>
      <c r="S22" s="153"/>
      <c r="T22" s="153"/>
      <c r="U22" s="153"/>
      <c r="V22" s="156"/>
      <c r="W22" s="156"/>
      <c r="X22" s="153"/>
      <c r="Y22" s="153"/>
      <c r="Z22" s="153"/>
      <c r="AA22" s="156"/>
      <c r="AB22" s="156"/>
      <c r="AC22" s="154"/>
      <c r="AD22" s="157"/>
      <c r="AE22" s="142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</row>
    <row r="23" spans="1:188" ht="14.1" customHeight="1" x14ac:dyDescent="0.2">
      <c r="A23" s="22">
        <v>11</v>
      </c>
      <c r="B23" s="158" t="s">
        <v>37</v>
      </c>
      <c r="C23" s="34">
        <f t="shared" ref="C23:D25" si="7">SUM(J23,O23,T23,Y23)</f>
        <v>30</v>
      </c>
      <c r="D23" s="35">
        <f t="shared" si="7"/>
        <v>30</v>
      </c>
      <c r="E23" s="36">
        <f t="shared" ref="E23:E33" si="8">SUM(C23:D23)</f>
        <v>60</v>
      </c>
      <c r="F23" s="34">
        <v>65</v>
      </c>
      <c r="G23" s="35">
        <f t="shared" ref="G23:G33" si="9">H23-F23</f>
        <v>10</v>
      </c>
      <c r="H23" s="35">
        <f t="shared" ref="H23:H33" si="10">$B$7*I23</f>
        <v>75</v>
      </c>
      <c r="I23" s="37">
        <f t="shared" ref="I23:I32" si="11">SUM(N23,S23,X23,AC23)</f>
        <v>3</v>
      </c>
      <c r="J23" s="34">
        <v>30</v>
      </c>
      <c r="K23" s="35">
        <v>30</v>
      </c>
      <c r="L23" s="35">
        <f>F23-E23</f>
        <v>5</v>
      </c>
      <c r="M23" s="35">
        <f>G23</f>
        <v>10</v>
      </c>
      <c r="N23" s="37">
        <v>3</v>
      </c>
      <c r="O23" s="38"/>
      <c r="P23" s="39"/>
      <c r="Q23" s="39"/>
      <c r="R23" s="39"/>
      <c r="S23" s="40"/>
      <c r="T23" s="38"/>
      <c r="U23" s="39"/>
      <c r="V23" s="39"/>
      <c r="W23" s="39"/>
      <c r="X23" s="40"/>
      <c r="Y23" s="38"/>
      <c r="Z23" s="39"/>
      <c r="AA23" s="39"/>
      <c r="AB23" s="39"/>
      <c r="AC23" s="40"/>
      <c r="AD23" s="42" t="s">
        <v>23</v>
      </c>
      <c r="AE23" s="142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</row>
    <row r="24" spans="1:188" ht="13.7" customHeight="1" x14ac:dyDescent="0.2">
      <c r="A24" s="36">
        <v>12</v>
      </c>
      <c r="B24" s="64" t="s">
        <v>38</v>
      </c>
      <c r="C24" s="34">
        <f t="shared" si="7"/>
        <v>15</v>
      </c>
      <c r="D24" s="35">
        <f t="shared" si="7"/>
        <v>30</v>
      </c>
      <c r="E24" s="36">
        <f t="shared" si="8"/>
        <v>45</v>
      </c>
      <c r="F24" s="34">
        <v>50</v>
      </c>
      <c r="G24" s="35">
        <f t="shared" si="9"/>
        <v>25</v>
      </c>
      <c r="H24" s="35">
        <f t="shared" si="10"/>
        <v>75</v>
      </c>
      <c r="I24" s="37">
        <f t="shared" si="11"/>
        <v>3</v>
      </c>
      <c r="J24" s="38"/>
      <c r="K24" s="39"/>
      <c r="L24" s="39"/>
      <c r="M24" s="39"/>
      <c r="N24" s="40"/>
      <c r="O24" s="38"/>
      <c r="P24" s="39"/>
      <c r="Q24" s="39"/>
      <c r="R24" s="39"/>
      <c r="S24" s="40"/>
      <c r="T24" s="38"/>
      <c r="U24" s="39"/>
      <c r="V24" s="39"/>
      <c r="W24" s="39"/>
      <c r="X24" s="40"/>
      <c r="Y24" s="34">
        <v>15</v>
      </c>
      <c r="Z24" s="35">
        <v>30</v>
      </c>
      <c r="AA24" s="35">
        <v>5</v>
      </c>
      <c r="AB24" s="35">
        <f>G24</f>
        <v>25</v>
      </c>
      <c r="AC24" s="37">
        <v>3</v>
      </c>
      <c r="AD24" s="41" t="s">
        <v>39</v>
      </c>
      <c r="AE24" s="142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</row>
    <row r="25" spans="1:188" ht="22.5" customHeight="1" x14ac:dyDescent="0.2">
      <c r="A25" s="36">
        <v>13</v>
      </c>
      <c r="B25" s="65" t="s">
        <v>40</v>
      </c>
      <c r="C25" s="34">
        <f t="shared" si="7"/>
        <v>30</v>
      </c>
      <c r="D25" s="35">
        <f t="shared" si="7"/>
        <v>15</v>
      </c>
      <c r="E25" s="36">
        <f t="shared" si="8"/>
        <v>45</v>
      </c>
      <c r="F25" s="34">
        <v>50</v>
      </c>
      <c r="G25" s="35">
        <f t="shared" si="9"/>
        <v>25</v>
      </c>
      <c r="H25" s="35">
        <f t="shared" si="10"/>
        <v>75</v>
      </c>
      <c r="I25" s="37">
        <f t="shared" si="11"/>
        <v>3</v>
      </c>
      <c r="J25" s="38"/>
      <c r="K25" s="39"/>
      <c r="L25" s="39"/>
      <c r="M25" s="39"/>
      <c r="N25" s="40"/>
      <c r="O25" s="38"/>
      <c r="P25" s="39"/>
      <c r="Q25" s="39"/>
      <c r="R25" s="39"/>
      <c r="S25" s="40"/>
      <c r="T25" s="38"/>
      <c r="U25" s="39"/>
      <c r="V25" s="39"/>
      <c r="W25" s="39"/>
      <c r="X25" s="40"/>
      <c r="Y25" s="34">
        <v>30</v>
      </c>
      <c r="Z25" s="35">
        <v>15</v>
      </c>
      <c r="AA25" s="35">
        <v>5</v>
      </c>
      <c r="AB25" s="35">
        <f>G25</f>
        <v>25</v>
      </c>
      <c r="AC25" s="37">
        <v>3</v>
      </c>
      <c r="AD25" s="41" t="s">
        <v>39</v>
      </c>
      <c r="AE25" s="142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</row>
    <row r="26" spans="1:188" ht="22.5" customHeight="1" x14ac:dyDescent="0.2">
      <c r="A26" s="36">
        <v>14</v>
      </c>
      <c r="B26" s="65" t="s">
        <v>41</v>
      </c>
      <c r="C26" s="34">
        <v>0</v>
      </c>
      <c r="D26" s="35">
        <v>30</v>
      </c>
      <c r="E26" s="36">
        <f t="shared" si="8"/>
        <v>30</v>
      </c>
      <c r="F26" s="34">
        <v>35</v>
      </c>
      <c r="G26" s="35">
        <f t="shared" si="9"/>
        <v>15</v>
      </c>
      <c r="H26" s="35">
        <f t="shared" si="10"/>
        <v>50</v>
      </c>
      <c r="I26" s="37">
        <f t="shared" si="11"/>
        <v>2</v>
      </c>
      <c r="J26" s="38"/>
      <c r="K26" s="39"/>
      <c r="L26" s="39"/>
      <c r="M26" s="39"/>
      <c r="N26" s="40"/>
      <c r="O26" s="38"/>
      <c r="P26" s="39"/>
      <c r="Q26" s="39"/>
      <c r="R26" s="39"/>
      <c r="S26" s="40"/>
      <c r="T26" s="34">
        <v>0</v>
      </c>
      <c r="U26" s="35">
        <v>30</v>
      </c>
      <c r="V26" s="35">
        <v>5</v>
      </c>
      <c r="W26" s="35">
        <v>15</v>
      </c>
      <c r="X26" s="37">
        <v>2</v>
      </c>
      <c r="Y26" s="38"/>
      <c r="Z26" s="39"/>
      <c r="AA26" s="39"/>
      <c r="AB26" s="39"/>
      <c r="AC26" s="40"/>
      <c r="AD26" s="41" t="s">
        <v>42</v>
      </c>
      <c r="AE26" s="142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</row>
    <row r="27" spans="1:188" ht="12.75" customHeight="1" x14ac:dyDescent="0.2">
      <c r="A27" s="36">
        <v>15</v>
      </c>
      <c r="B27" s="64" t="s">
        <v>43</v>
      </c>
      <c r="C27" s="34">
        <f t="shared" ref="C27:D32" si="12">SUM(J27,O27,T27,Y27)</f>
        <v>0</v>
      </c>
      <c r="D27" s="35">
        <f t="shared" si="12"/>
        <v>30</v>
      </c>
      <c r="E27" s="36">
        <f t="shared" si="8"/>
        <v>30</v>
      </c>
      <c r="F27" s="34">
        <v>35</v>
      </c>
      <c r="G27" s="35">
        <f t="shared" si="9"/>
        <v>15</v>
      </c>
      <c r="H27" s="35">
        <f t="shared" si="10"/>
        <v>50</v>
      </c>
      <c r="I27" s="37">
        <f t="shared" si="11"/>
        <v>2</v>
      </c>
      <c r="J27" s="38"/>
      <c r="K27" s="39"/>
      <c r="L27" s="39"/>
      <c r="M27" s="39"/>
      <c r="N27" s="40"/>
      <c r="O27" s="38"/>
      <c r="P27" s="39"/>
      <c r="Q27" s="39"/>
      <c r="R27" s="39"/>
      <c r="S27" s="40"/>
      <c r="T27" s="38"/>
      <c r="U27" s="39"/>
      <c r="V27" s="39"/>
      <c r="W27" s="39"/>
      <c r="X27" s="40"/>
      <c r="Y27" s="34">
        <v>0</v>
      </c>
      <c r="Z27" s="35">
        <v>30</v>
      </c>
      <c r="AA27" s="35">
        <f>F27-E27</f>
        <v>5</v>
      </c>
      <c r="AB27" s="35">
        <f>G27</f>
        <v>15</v>
      </c>
      <c r="AC27" s="37">
        <v>2</v>
      </c>
      <c r="AD27" s="42" t="s">
        <v>30</v>
      </c>
      <c r="AE27" s="142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</row>
    <row r="28" spans="1:188" ht="12.75" customHeight="1" x14ac:dyDescent="0.2">
      <c r="A28" s="36">
        <v>16</v>
      </c>
      <c r="B28" s="33" t="s">
        <v>44</v>
      </c>
      <c r="C28" s="34">
        <f t="shared" si="12"/>
        <v>0</v>
      </c>
      <c r="D28" s="35">
        <f t="shared" si="12"/>
        <v>30</v>
      </c>
      <c r="E28" s="36">
        <f t="shared" si="8"/>
        <v>30</v>
      </c>
      <c r="F28" s="34">
        <v>35</v>
      </c>
      <c r="G28" s="35">
        <f t="shared" si="9"/>
        <v>40</v>
      </c>
      <c r="H28" s="35">
        <f t="shared" si="10"/>
        <v>75</v>
      </c>
      <c r="I28" s="37">
        <f t="shared" si="11"/>
        <v>3</v>
      </c>
      <c r="J28" s="34">
        <v>0</v>
      </c>
      <c r="K28" s="35">
        <v>30</v>
      </c>
      <c r="L28" s="35">
        <f>F28-E28</f>
        <v>5</v>
      </c>
      <c r="M28" s="35">
        <f>G28</f>
        <v>40</v>
      </c>
      <c r="N28" s="37">
        <v>3</v>
      </c>
      <c r="O28" s="38"/>
      <c r="P28" s="39"/>
      <c r="Q28" s="39"/>
      <c r="R28" s="39"/>
      <c r="S28" s="40"/>
      <c r="T28" s="38"/>
      <c r="U28" s="39"/>
      <c r="V28" s="39"/>
      <c r="W28" s="39"/>
      <c r="X28" s="40"/>
      <c r="Y28" s="38"/>
      <c r="Z28" s="39"/>
      <c r="AA28" s="39"/>
      <c r="AB28" s="39"/>
      <c r="AC28" s="40"/>
      <c r="AD28" s="41" t="s">
        <v>21</v>
      </c>
      <c r="AE28" s="142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</row>
    <row r="29" spans="1:188" ht="13.7" customHeight="1" x14ac:dyDescent="0.2">
      <c r="A29" s="36">
        <v>17</v>
      </c>
      <c r="B29" s="64" t="s">
        <v>45</v>
      </c>
      <c r="C29" s="34">
        <f t="shared" si="12"/>
        <v>0</v>
      </c>
      <c r="D29" s="35">
        <f t="shared" si="12"/>
        <v>30</v>
      </c>
      <c r="E29" s="36">
        <f t="shared" si="8"/>
        <v>30</v>
      </c>
      <c r="F29" s="34">
        <v>35</v>
      </c>
      <c r="G29" s="35">
        <f t="shared" si="9"/>
        <v>40</v>
      </c>
      <c r="H29" s="35">
        <f t="shared" si="10"/>
        <v>75</v>
      </c>
      <c r="I29" s="37">
        <f t="shared" si="11"/>
        <v>3</v>
      </c>
      <c r="J29" s="38"/>
      <c r="K29" s="39"/>
      <c r="L29" s="39"/>
      <c r="M29" s="39"/>
      <c r="N29" s="40"/>
      <c r="O29" s="34">
        <v>0</v>
      </c>
      <c r="P29" s="35">
        <v>30</v>
      </c>
      <c r="Q29" s="35">
        <f>F29-E29</f>
        <v>5</v>
      </c>
      <c r="R29" s="35">
        <f>G29</f>
        <v>40</v>
      </c>
      <c r="S29" s="37">
        <v>3</v>
      </c>
      <c r="T29" s="38"/>
      <c r="U29" s="39"/>
      <c r="V29" s="39"/>
      <c r="W29" s="39"/>
      <c r="X29" s="40"/>
      <c r="Y29" s="38"/>
      <c r="Z29" s="39"/>
      <c r="AA29" s="39"/>
      <c r="AB29" s="39"/>
      <c r="AC29" s="40"/>
      <c r="AD29" s="42" t="s">
        <v>19</v>
      </c>
      <c r="AE29" s="142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</row>
    <row r="30" spans="1:188" ht="13.7" customHeight="1" x14ac:dyDescent="0.2">
      <c r="A30" s="36">
        <v>18</v>
      </c>
      <c r="B30" s="159" t="s">
        <v>46</v>
      </c>
      <c r="C30" s="74">
        <f t="shared" si="12"/>
        <v>15</v>
      </c>
      <c r="D30" s="75">
        <f t="shared" si="12"/>
        <v>30</v>
      </c>
      <c r="E30" s="76">
        <f t="shared" si="8"/>
        <v>45</v>
      </c>
      <c r="F30" s="74">
        <v>55</v>
      </c>
      <c r="G30" s="75">
        <f t="shared" si="9"/>
        <v>20</v>
      </c>
      <c r="H30" s="75">
        <f t="shared" si="10"/>
        <v>75</v>
      </c>
      <c r="I30" s="160">
        <f t="shared" si="11"/>
        <v>3</v>
      </c>
      <c r="J30" s="161"/>
      <c r="K30" s="162"/>
      <c r="L30" s="162"/>
      <c r="M30" s="162"/>
      <c r="N30" s="163"/>
      <c r="O30" s="74">
        <v>15</v>
      </c>
      <c r="P30" s="75">
        <v>30</v>
      </c>
      <c r="Q30" s="75">
        <v>10</v>
      </c>
      <c r="R30" s="75">
        <v>20</v>
      </c>
      <c r="S30" s="160">
        <v>3</v>
      </c>
      <c r="T30" s="161"/>
      <c r="U30" s="162"/>
      <c r="V30" s="162"/>
      <c r="W30" s="162"/>
      <c r="X30" s="163"/>
      <c r="Y30" s="161"/>
      <c r="Z30" s="162"/>
      <c r="AA30" s="162"/>
      <c r="AB30" s="162"/>
      <c r="AC30" s="163"/>
      <c r="AD30" s="41" t="s">
        <v>26</v>
      </c>
      <c r="AE30" s="142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</row>
    <row r="31" spans="1:188" ht="13.7" customHeight="1" x14ac:dyDescent="0.2">
      <c r="A31" s="36">
        <v>19</v>
      </c>
      <c r="B31" s="164" t="s">
        <v>47</v>
      </c>
      <c r="C31" s="77">
        <f t="shared" si="12"/>
        <v>30</v>
      </c>
      <c r="D31" s="78">
        <f t="shared" si="12"/>
        <v>15</v>
      </c>
      <c r="E31" s="79">
        <f t="shared" si="8"/>
        <v>45</v>
      </c>
      <c r="F31" s="77">
        <v>45</v>
      </c>
      <c r="G31" s="78">
        <f t="shared" si="9"/>
        <v>5</v>
      </c>
      <c r="H31" s="78">
        <f t="shared" si="10"/>
        <v>50</v>
      </c>
      <c r="I31" s="165">
        <f t="shared" si="11"/>
        <v>2</v>
      </c>
      <c r="J31" s="166"/>
      <c r="K31" s="167"/>
      <c r="L31" s="167"/>
      <c r="M31" s="167"/>
      <c r="N31" s="168"/>
      <c r="O31" s="77">
        <v>30</v>
      </c>
      <c r="P31" s="78">
        <v>15</v>
      </c>
      <c r="Q31" s="78">
        <f>F31-E31</f>
        <v>0</v>
      </c>
      <c r="R31" s="78">
        <f>G31</f>
        <v>5</v>
      </c>
      <c r="S31" s="165">
        <v>2</v>
      </c>
      <c r="T31" s="166"/>
      <c r="U31" s="167"/>
      <c r="V31" s="167"/>
      <c r="W31" s="167"/>
      <c r="X31" s="168"/>
      <c r="Y31" s="166"/>
      <c r="Z31" s="167"/>
      <c r="AA31" s="167"/>
      <c r="AB31" s="167"/>
      <c r="AC31" s="168"/>
      <c r="AD31" s="41" t="s">
        <v>26</v>
      </c>
      <c r="AE31" s="142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</row>
    <row r="32" spans="1:188" ht="13.7" customHeight="1" x14ac:dyDescent="0.2">
      <c r="A32" s="36">
        <v>20</v>
      </c>
      <c r="B32" s="33" t="s">
        <v>48</v>
      </c>
      <c r="C32" s="34">
        <f t="shared" si="12"/>
        <v>30</v>
      </c>
      <c r="D32" s="35">
        <f t="shared" si="12"/>
        <v>0</v>
      </c>
      <c r="E32" s="36">
        <f t="shared" si="8"/>
        <v>30</v>
      </c>
      <c r="F32" s="34">
        <v>35</v>
      </c>
      <c r="G32" s="35">
        <f t="shared" si="9"/>
        <v>40</v>
      </c>
      <c r="H32" s="35">
        <f t="shared" si="10"/>
        <v>75</v>
      </c>
      <c r="I32" s="37">
        <f t="shared" si="11"/>
        <v>3</v>
      </c>
      <c r="J32" s="34">
        <v>30</v>
      </c>
      <c r="K32" s="35">
        <v>0</v>
      </c>
      <c r="L32" s="35">
        <f>F32-E32</f>
        <v>5</v>
      </c>
      <c r="M32" s="35">
        <f>G32</f>
        <v>40</v>
      </c>
      <c r="N32" s="37">
        <v>3</v>
      </c>
      <c r="O32" s="38"/>
      <c r="P32" s="39"/>
      <c r="Q32" s="39"/>
      <c r="R32" s="39"/>
      <c r="S32" s="40"/>
      <c r="T32" s="38"/>
      <c r="U32" s="39"/>
      <c r="V32" s="39"/>
      <c r="W32" s="39"/>
      <c r="X32" s="40"/>
      <c r="Y32" s="38"/>
      <c r="Z32" s="39"/>
      <c r="AA32" s="39"/>
      <c r="AB32" s="39"/>
      <c r="AC32" s="40"/>
      <c r="AD32" s="41" t="s">
        <v>21</v>
      </c>
      <c r="AE32" s="142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</row>
    <row r="33" spans="1:188" ht="24" customHeight="1" x14ac:dyDescent="0.2">
      <c r="A33" s="32">
        <v>21</v>
      </c>
      <c r="B33" s="67" t="s">
        <v>49</v>
      </c>
      <c r="C33" s="45">
        <v>30</v>
      </c>
      <c r="D33" s="46">
        <f>SUM(K33,P33,U33,Z33)</f>
        <v>0</v>
      </c>
      <c r="E33" s="47">
        <f t="shared" si="8"/>
        <v>30</v>
      </c>
      <c r="F33" s="45">
        <v>30</v>
      </c>
      <c r="G33" s="46">
        <f t="shared" si="9"/>
        <v>20</v>
      </c>
      <c r="H33" s="46">
        <f t="shared" si="10"/>
        <v>50</v>
      </c>
      <c r="I33" s="48">
        <v>2</v>
      </c>
      <c r="J33" s="313" t="s">
        <v>50</v>
      </c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5"/>
      <c r="AD33" s="41"/>
      <c r="AE33" s="142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</row>
    <row r="34" spans="1:188" ht="13.5" customHeight="1" x14ac:dyDescent="0.2">
      <c r="A34" s="169"/>
      <c r="B34" s="54" t="s">
        <v>34</v>
      </c>
      <c r="C34" s="59">
        <f t="shared" ref="C34:AC34" si="13">SUM(C23:C33)</f>
        <v>180</v>
      </c>
      <c r="D34" s="59">
        <f t="shared" si="13"/>
        <v>240</v>
      </c>
      <c r="E34" s="59">
        <f t="shared" si="13"/>
        <v>420</v>
      </c>
      <c r="F34" s="59">
        <f t="shared" si="13"/>
        <v>470</v>
      </c>
      <c r="G34" s="59">
        <f t="shared" si="13"/>
        <v>255</v>
      </c>
      <c r="H34" s="59">
        <f t="shared" si="13"/>
        <v>725</v>
      </c>
      <c r="I34" s="71">
        <f t="shared" si="13"/>
        <v>29</v>
      </c>
      <c r="J34" s="59">
        <f t="shared" si="13"/>
        <v>60</v>
      </c>
      <c r="K34" s="59">
        <f t="shared" si="13"/>
        <v>60</v>
      </c>
      <c r="L34" s="59">
        <f t="shared" si="13"/>
        <v>15</v>
      </c>
      <c r="M34" s="59">
        <f t="shared" si="13"/>
        <v>90</v>
      </c>
      <c r="N34" s="71">
        <f t="shared" si="13"/>
        <v>9</v>
      </c>
      <c r="O34" s="59">
        <f t="shared" si="13"/>
        <v>45</v>
      </c>
      <c r="P34" s="59">
        <f t="shared" si="13"/>
        <v>75</v>
      </c>
      <c r="Q34" s="59">
        <f t="shared" si="13"/>
        <v>15</v>
      </c>
      <c r="R34" s="59">
        <f t="shared" si="13"/>
        <v>65</v>
      </c>
      <c r="S34" s="71">
        <f t="shared" si="13"/>
        <v>8</v>
      </c>
      <c r="T34" s="59">
        <f t="shared" si="13"/>
        <v>0</v>
      </c>
      <c r="U34" s="59">
        <f t="shared" si="13"/>
        <v>30</v>
      </c>
      <c r="V34" s="59">
        <f t="shared" si="13"/>
        <v>5</v>
      </c>
      <c r="W34" s="59">
        <f t="shared" si="13"/>
        <v>15</v>
      </c>
      <c r="X34" s="71">
        <f t="shared" si="13"/>
        <v>2</v>
      </c>
      <c r="Y34" s="59">
        <f t="shared" si="13"/>
        <v>45</v>
      </c>
      <c r="Z34" s="59">
        <f t="shared" si="13"/>
        <v>75</v>
      </c>
      <c r="AA34" s="59">
        <f t="shared" si="13"/>
        <v>15</v>
      </c>
      <c r="AB34" s="59">
        <f t="shared" si="13"/>
        <v>65</v>
      </c>
      <c r="AC34" s="71">
        <f t="shared" si="13"/>
        <v>8</v>
      </c>
      <c r="AD34" s="66"/>
      <c r="AE34" s="142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</row>
    <row r="35" spans="1:188" ht="13.5" customHeight="1" x14ac:dyDescent="0.2">
      <c r="A35" s="170" t="s">
        <v>51</v>
      </c>
      <c r="B35" s="246" t="s">
        <v>52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2"/>
      <c r="AE35" s="142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</row>
    <row r="36" spans="1:188" ht="13.5" customHeight="1" x14ac:dyDescent="0.2">
      <c r="A36" s="32">
        <v>22</v>
      </c>
      <c r="B36" s="73" t="s">
        <v>53</v>
      </c>
      <c r="C36" s="24">
        <f t="shared" ref="C36:C46" si="14">SUM(J36,O36,T36,Y36)</f>
        <v>30</v>
      </c>
      <c r="D36" s="25">
        <f t="shared" ref="D36:D46" si="15">SUM(K36,P36,U36,Z36)</f>
        <v>30</v>
      </c>
      <c r="E36" s="26">
        <f t="shared" ref="E36:E46" si="16">SUM(C36:D36)</f>
        <v>60</v>
      </c>
      <c r="F36" s="24">
        <v>65</v>
      </c>
      <c r="G36" s="25">
        <f t="shared" ref="G36:G46" si="17">H36-F36</f>
        <v>10</v>
      </c>
      <c r="H36" s="25">
        <f t="shared" ref="H36:H46" si="18">$B$7*I36</f>
        <v>75</v>
      </c>
      <c r="I36" s="27">
        <f t="shared" ref="I36:I46" si="19">SUM(N36,S36,X36,AC36)</f>
        <v>3</v>
      </c>
      <c r="J36" s="28"/>
      <c r="K36" s="29"/>
      <c r="L36" s="29"/>
      <c r="M36" s="29"/>
      <c r="N36" s="30"/>
      <c r="O36" s="24">
        <v>30</v>
      </c>
      <c r="P36" s="25">
        <v>30</v>
      </c>
      <c r="Q36" s="25">
        <f>F36-E36</f>
        <v>5</v>
      </c>
      <c r="R36" s="25">
        <f>G36</f>
        <v>10</v>
      </c>
      <c r="S36" s="27">
        <v>3</v>
      </c>
      <c r="T36" s="28"/>
      <c r="U36" s="29"/>
      <c r="V36" s="29"/>
      <c r="W36" s="29"/>
      <c r="X36" s="30"/>
      <c r="Y36" s="28"/>
      <c r="Z36" s="29"/>
      <c r="AA36" s="29"/>
      <c r="AB36" s="29"/>
      <c r="AC36" s="30"/>
      <c r="AD36" s="31" t="s">
        <v>19</v>
      </c>
      <c r="AE36" s="142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</row>
    <row r="37" spans="1:188" ht="13.5" customHeight="1" x14ac:dyDescent="0.2">
      <c r="A37" s="32">
        <v>23</v>
      </c>
      <c r="B37" s="64" t="s">
        <v>54</v>
      </c>
      <c r="C37" s="34">
        <f t="shared" si="14"/>
        <v>15</v>
      </c>
      <c r="D37" s="35">
        <f t="shared" si="15"/>
        <v>30</v>
      </c>
      <c r="E37" s="36">
        <f t="shared" si="16"/>
        <v>45</v>
      </c>
      <c r="F37" s="34">
        <v>50</v>
      </c>
      <c r="G37" s="35">
        <f t="shared" si="17"/>
        <v>25</v>
      </c>
      <c r="H37" s="35">
        <f t="shared" si="18"/>
        <v>75</v>
      </c>
      <c r="I37" s="37">
        <f t="shared" si="19"/>
        <v>3</v>
      </c>
      <c r="J37" s="38"/>
      <c r="K37" s="39"/>
      <c r="L37" s="39"/>
      <c r="M37" s="39"/>
      <c r="N37" s="40"/>
      <c r="O37" s="38"/>
      <c r="P37" s="39"/>
      <c r="Q37" s="39"/>
      <c r="R37" s="39"/>
      <c r="S37" s="40"/>
      <c r="T37" s="34">
        <v>15</v>
      </c>
      <c r="U37" s="35">
        <v>30</v>
      </c>
      <c r="V37" s="35">
        <f>F37-E37</f>
        <v>5</v>
      </c>
      <c r="W37" s="35">
        <f>G37</f>
        <v>25</v>
      </c>
      <c r="X37" s="37">
        <v>3</v>
      </c>
      <c r="Y37" s="38"/>
      <c r="Z37" s="39"/>
      <c r="AA37" s="39"/>
      <c r="AB37" s="39"/>
      <c r="AC37" s="40"/>
      <c r="AD37" s="41" t="s">
        <v>42</v>
      </c>
      <c r="AE37" s="142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</row>
    <row r="38" spans="1:188" ht="13.7" customHeight="1" x14ac:dyDescent="0.2">
      <c r="A38" s="32">
        <v>24</v>
      </c>
      <c r="B38" s="64" t="s">
        <v>55</v>
      </c>
      <c r="C38" s="34">
        <f t="shared" si="14"/>
        <v>0</v>
      </c>
      <c r="D38" s="35">
        <f t="shared" si="15"/>
        <v>30</v>
      </c>
      <c r="E38" s="36">
        <f t="shared" si="16"/>
        <v>30</v>
      </c>
      <c r="F38" s="34">
        <v>35</v>
      </c>
      <c r="G38" s="35">
        <f t="shared" si="17"/>
        <v>40</v>
      </c>
      <c r="H38" s="35">
        <f t="shared" si="18"/>
        <v>75</v>
      </c>
      <c r="I38" s="37">
        <f t="shared" si="19"/>
        <v>3</v>
      </c>
      <c r="J38" s="34">
        <v>0</v>
      </c>
      <c r="K38" s="35">
        <v>30</v>
      </c>
      <c r="L38" s="35">
        <f>F38-E38</f>
        <v>5</v>
      </c>
      <c r="M38" s="35">
        <f>G38</f>
        <v>40</v>
      </c>
      <c r="N38" s="37">
        <v>3</v>
      </c>
      <c r="O38" s="38"/>
      <c r="P38" s="39"/>
      <c r="Q38" s="39"/>
      <c r="R38" s="39"/>
      <c r="S38" s="40"/>
      <c r="T38" s="38"/>
      <c r="U38" s="39"/>
      <c r="V38" s="39"/>
      <c r="W38" s="39"/>
      <c r="X38" s="40"/>
      <c r="Y38" s="38"/>
      <c r="Z38" s="39"/>
      <c r="AA38" s="39"/>
      <c r="AB38" s="39"/>
      <c r="AC38" s="40"/>
      <c r="AD38" s="41" t="s">
        <v>21</v>
      </c>
      <c r="AE38" s="142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</row>
    <row r="39" spans="1:188" ht="13.5" customHeight="1" x14ac:dyDescent="0.2">
      <c r="A39" s="32">
        <v>25</v>
      </c>
      <c r="B39" s="64" t="s">
        <v>56</v>
      </c>
      <c r="C39" s="34">
        <f t="shared" si="14"/>
        <v>0</v>
      </c>
      <c r="D39" s="35">
        <f t="shared" si="15"/>
        <v>30</v>
      </c>
      <c r="E39" s="36">
        <f t="shared" si="16"/>
        <v>30</v>
      </c>
      <c r="F39" s="34">
        <v>35</v>
      </c>
      <c r="G39" s="35">
        <f t="shared" si="17"/>
        <v>40</v>
      </c>
      <c r="H39" s="35">
        <f t="shared" si="18"/>
        <v>75</v>
      </c>
      <c r="I39" s="37">
        <f t="shared" si="19"/>
        <v>3</v>
      </c>
      <c r="J39" s="38"/>
      <c r="K39" s="39"/>
      <c r="L39" s="39"/>
      <c r="M39" s="39"/>
      <c r="N39" s="40"/>
      <c r="O39" s="34">
        <v>0</v>
      </c>
      <c r="P39" s="35">
        <v>30</v>
      </c>
      <c r="Q39" s="35">
        <f>F39-E39</f>
        <v>5</v>
      </c>
      <c r="R39" s="35">
        <f>G39</f>
        <v>40</v>
      </c>
      <c r="S39" s="37">
        <v>3</v>
      </c>
      <c r="T39" s="38"/>
      <c r="U39" s="39"/>
      <c r="V39" s="39"/>
      <c r="W39" s="39"/>
      <c r="X39" s="40"/>
      <c r="Y39" s="38"/>
      <c r="Z39" s="39"/>
      <c r="AA39" s="39"/>
      <c r="AB39" s="39"/>
      <c r="AC39" s="40"/>
      <c r="AD39" s="41" t="s">
        <v>26</v>
      </c>
      <c r="AE39" s="142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</row>
    <row r="40" spans="1:188" ht="13.5" customHeight="1" x14ac:dyDescent="0.2">
      <c r="A40" s="32">
        <v>26</v>
      </c>
      <c r="B40" s="64" t="s">
        <v>57</v>
      </c>
      <c r="C40" s="34">
        <f t="shared" si="14"/>
        <v>0</v>
      </c>
      <c r="D40" s="35">
        <f t="shared" si="15"/>
        <v>15</v>
      </c>
      <c r="E40" s="36">
        <f t="shared" si="16"/>
        <v>15</v>
      </c>
      <c r="F40" s="34">
        <v>20</v>
      </c>
      <c r="G40" s="35">
        <f t="shared" si="17"/>
        <v>30</v>
      </c>
      <c r="H40" s="35">
        <f t="shared" si="18"/>
        <v>50</v>
      </c>
      <c r="I40" s="37">
        <f t="shared" si="19"/>
        <v>2</v>
      </c>
      <c r="J40" s="34">
        <v>0</v>
      </c>
      <c r="K40" s="35">
        <v>15</v>
      </c>
      <c r="L40" s="35">
        <f>F40-E40</f>
        <v>5</v>
      </c>
      <c r="M40" s="35">
        <f>G40</f>
        <v>30</v>
      </c>
      <c r="N40" s="37">
        <v>2</v>
      </c>
      <c r="O40" s="38"/>
      <c r="P40" s="39"/>
      <c r="Q40" s="39"/>
      <c r="R40" s="39"/>
      <c r="S40" s="40"/>
      <c r="T40" s="38"/>
      <c r="U40" s="39"/>
      <c r="V40" s="39"/>
      <c r="W40" s="39"/>
      <c r="X40" s="40"/>
      <c r="Y40" s="38"/>
      <c r="Z40" s="39"/>
      <c r="AA40" s="39"/>
      <c r="AB40" s="39"/>
      <c r="AC40" s="40"/>
      <c r="AD40" s="41" t="s">
        <v>21</v>
      </c>
      <c r="AE40" s="142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</row>
    <row r="41" spans="1:188" ht="13.5" customHeight="1" x14ac:dyDescent="0.2">
      <c r="A41" s="32">
        <v>27</v>
      </c>
      <c r="B41" s="64" t="s">
        <v>58</v>
      </c>
      <c r="C41" s="34">
        <f t="shared" si="14"/>
        <v>0</v>
      </c>
      <c r="D41" s="35">
        <f t="shared" si="15"/>
        <v>15</v>
      </c>
      <c r="E41" s="36">
        <f t="shared" si="16"/>
        <v>15</v>
      </c>
      <c r="F41" s="34">
        <v>20</v>
      </c>
      <c r="G41" s="35">
        <f t="shared" si="17"/>
        <v>30</v>
      </c>
      <c r="H41" s="35">
        <f t="shared" si="18"/>
        <v>50</v>
      </c>
      <c r="I41" s="37">
        <f t="shared" si="19"/>
        <v>2</v>
      </c>
      <c r="J41" s="38"/>
      <c r="K41" s="39"/>
      <c r="L41" s="39"/>
      <c r="M41" s="39"/>
      <c r="N41" s="40"/>
      <c r="O41" s="38"/>
      <c r="P41" s="39"/>
      <c r="Q41" s="39"/>
      <c r="R41" s="39"/>
      <c r="S41" s="40"/>
      <c r="T41" s="38"/>
      <c r="U41" s="39"/>
      <c r="V41" s="39"/>
      <c r="W41" s="39"/>
      <c r="X41" s="40"/>
      <c r="Y41" s="34">
        <v>0</v>
      </c>
      <c r="Z41" s="35">
        <v>15</v>
      </c>
      <c r="AA41" s="35">
        <f>F41-E41</f>
        <v>5</v>
      </c>
      <c r="AB41" s="35">
        <f>G41</f>
        <v>30</v>
      </c>
      <c r="AC41" s="37">
        <v>2</v>
      </c>
      <c r="AD41" s="41" t="s">
        <v>39</v>
      </c>
      <c r="AE41" s="142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</row>
    <row r="42" spans="1:188" ht="13.5" customHeight="1" x14ac:dyDescent="0.2">
      <c r="A42" s="32">
        <v>28</v>
      </c>
      <c r="B42" s="33" t="s">
        <v>59</v>
      </c>
      <c r="C42" s="34">
        <f t="shared" si="14"/>
        <v>0</v>
      </c>
      <c r="D42" s="35">
        <f t="shared" si="15"/>
        <v>15</v>
      </c>
      <c r="E42" s="36">
        <f t="shared" si="16"/>
        <v>15</v>
      </c>
      <c r="F42" s="34">
        <v>20</v>
      </c>
      <c r="G42" s="35">
        <f t="shared" si="17"/>
        <v>30</v>
      </c>
      <c r="H42" s="35">
        <f t="shared" si="18"/>
        <v>50</v>
      </c>
      <c r="I42" s="37">
        <f t="shared" si="19"/>
        <v>2</v>
      </c>
      <c r="J42" s="38"/>
      <c r="K42" s="39"/>
      <c r="L42" s="39"/>
      <c r="M42" s="39"/>
      <c r="N42" s="40"/>
      <c r="O42" s="34">
        <v>0</v>
      </c>
      <c r="P42" s="35">
        <v>15</v>
      </c>
      <c r="Q42" s="35">
        <f>F42-E42</f>
        <v>5</v>
      </c>
      <c r="R42" s="35">
        <f>G42</f>
        <v>30</v>
      </c>
      <c r="S42" s="37">
        <v>2</v>
      </c>
      <c r="T42" s="38"/>
      <c r="U42" s="39"/>
      <c r="V42" s="39"/>
      <c r="W42" s="39"/>
      <c r="X42" s="40"/>
      <c r="Y42" s="38"/>
      <c r="Z42" s="39"/>
      <c r="AA42" s="39"/>
      <c r="AB42" s="39"/>
      <c r="AC42" s="40"/>
      <c r="AD42" s="41" t="s">
        <v>26</v>
      </c>
      <c r="AE42" s="142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</row>
    <row r="43" spans="1:188" ht="13.5" customHeight="1" x14ac:dyDescent="0.2">
      <c r="A43" s="32">
        <v>29</v>
      </c>
      <c r="B43" s="33" t="s">
        <v>60</v>
      </c>
      <c r="C43" s="34">
        <f t="shared" si="14"/>
        <v>0</v>
      </c>
      <c r="D43" s="35">
        <f t="shared" si="15"/>
        <v>15</v>
      </c>
      <c r="E43" s="36">
        <f t="shared" si="16"/>
        <v>15</v>
      </c>
      <c r="F43" s="34">
        <v>20</v>
      </c>
      <c r="G43" s="35">
        <f t="shared" si="17"/>
        <v>55</v>
      </c>
      <c r="H43" s="35">
        <f t="shared" si="18"/>
        <v>75</v>
      </c>
      <c r="I43" s="37">
        <f t="shared" si="19"/>
        <v>3</v>
      </c>
      <c r="J43" s="34">
        <v>0</v>
      </c>
      <c r="K43" s="35">
        <v>15</v>
      </c>
      <c r="L43" s="35">
        <f>F43-E43</f>
        <v>5</v>
      </c>
      <c r="M43" s="35">
        <f>G43</f>
        <v>55</v>
      </c>
      <c r="N43" s="37">
        <v>3</v>
      </c>
      <c r="O43" s="38"/>
      <c r="P43" s="39"/>
      <c r="Q43" s="39"/>
      <c r="R43" s="39"/>
      <c r="S43" s="40"/>
      <c r="T43" s="38"/>
      <c r="U43" s="39"/>
      <c r="V43" s="39"/>
      <c r="W43" s="39"/>
      <c r="X43" s="40"/>
      <c r="Y43" s="38"/>
      <c r="Z43" s="39"/>
      <c r="AA43" s="39"/>
      <c r="AB43" s="39"/>
      <c r="AC43" s="40"/>
      <c r="AD43" s="41" t="s">
        <v>21</v>
      </c>
      <c r="AE43" s="142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</row>
    <row r="44" spans="1:188" ht="13.5" customHeight="1" x14ac:dyDescent="0.2">
      <c r="A44" s="32">
        <v>30</v>
      </c>
      <c r="B44" s="33" t="s">
        <v>61</v>
      </c>
      <c r="C44" s="34">
        <f t="shared" si="14"/>
        <v>0</v>
      </c>
      <c r="D44" s="35">
        <f t="shared" si="15"/>
        <v>15</v>
      </c>
      <c r="E44" s="36">
        <f t="shared" si="16"/>
        <v>15</v>
      </c>
      <c r="F44" s="34">
        <v>20</v>
      </c>
      <c r="G44" s="35">
        <f t="shared" si="17"/>
        <v>55</v>
      </c>
      <c r="H44" s="35">
        <f t="shared" si="18"/>
        <v>75</v>
      </c>
      <c r="I44" s="37">
        <f t="shared" si="19"/>
        <v>3</v>
      </c>
      <c r="J44" s="38"/>
      <c r="K44" s="39"/>
      <c r="L44" s="39"/>
      <c r="M44" s="39"/>
      <c r="N44" s="40"/>
      <c r="O44" s="38"/>
      <c r="P44" s="39"/>
      <c r="Q44" s="39"/>
      <c r="R44" s="39"/>
      <c r="S44" s="40"/>
      <c r="T44" s="38"/>
      <c r="U44" s="39"/>
      <c r="V44" s="39"/>
      <c r="W44" s="39"/>
      <c r="X44" s="40"/>
      <c r="Y44" s="34">
        <v>0</v>
      </c>
      <c r="Z44" s="35">
        <v>15</v>
      </c>
      <c r="AA44" s="35">
        <f>F44-E44</f>
        <v>5</v>
      </c>
      <c r="AB44" s="35">
        <f>G44</f>
        <v>55</v>
      </c>
      <c r="AC44" s="37">
        <v>3</v>
      </c>
      <c r="AD44" s="41" t="s">
        <v>39</v>
      </c>
      <c r="AE44" s="142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</row>
    <row r="45" spans="1:188" ht="13.5" customHeight="1" x14ac:dyDescent="0.2">
      <c r="A45" s="32">
        <v>31</v>
      </c>
      <c r="B45" s="33" t="s">
        <v>62</v>
      </c>
      <c r="C45" s="34">
        <f t="shared" si="14"/>
        <v>0</v>
      </c>
      <c r="D45" s="35">
        <f t="shared" si="15"/>
        <v>15</v>
      </c>
      <c r="E45" s="36">
        <f t="shared" si="16"/>
        <v>15</v>
      </c>
      <c r="F45" s="34">
        <v>20</v>
      </c>
      <c r="G45" s="35">
        <f t="shared" si="17"/>
        <v>55</v>
      </c>
      <c r="H45" s="35">
        <f t="shared" si="18"/>
        <v>75</v>
      </c>
      <c r="I45" s="37">
        <f t="shared" si="19"/>
        <v>3</v>
      </c>
      <c r="J45" s="38"/>
      <c r="K45" s="39"/>
      <c r="L45" s="39"/>
      <c r="M45" s="39"/>
      <c r="N45" s="40"/>
      <c r="O45" s="34">
        <v>0</v>
      </c>
      <c r="P45" s="35">
        <v>15</v>
      </c>
      <c r="Q45" s="35">
        <f>F45-E45</f>
        <v>5</v>
      </c>
      <c r="R45" s="35">
        <f>G45</f>
        <v>55</v>
      </c>
      <c r="S45" s="37">
        <v>3</v>
      </c>
      <c r="T45" s="38"/>
      <c r="U45" s="39"/>
      <c r="V45" s="39"/>
      <c r="W45" s="39"/>
      <c r="X45" s="40"/>
      <c r="Y45" s="38"/>
      <c r="Z45" s="39"/>
      <c r="AA45" s="39"/>
      <c r="AB45" s="39"/>
      <c r="AC45" s="40"/>
      <c r="AD45" s="41" t="s">
        <v>26</v>
      </c>
      <c r="AE45" s="142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</row>
    <row r="46" spans="1:188" ht="13.5" customHeight="1" x14ac:dyDescent="0.2">
      <c r="A46" s="80">
        <v>32</v>
      </c>
      <c r="B46" s="44" t="s">
        <v>63</v>
      </c>
      <c r="C46" s="45">
        <f t="shared" si="14"/>
        <v>0</v>
      </c>
      <c r="D46" s="46">
        <f t="shared" si="15"/>
        <v>15</v>
      </c>
      <c r="E46" s="47">
        <f t="shared" si="16"/>
        <v>15</v>
      </c>
      <c r="F46" s="45">
        <v>20</v>
      </c>
      <c r="G46" s="46">
        <f t="shared" si="17"/>
        <v>55</v>
      </c>
      <c r="H46" s="46">
        <f t="shared" si="18"/>
        <v>75</v>
      </c>
      <c r="I46" s="48">
        <f t="shared" si="19"/>
        <v>3</v>
      </c>
      <c r="J46" s="49"/>
      <c r="K46" s="50"/>
      <c r="L46" s="50"/>
      <c r="M46" s="50"/>
      <c r="N46" s="51"/>
      <c r="O46" s="49"/>
      <c r="P46" s="50"/>
      <c r="Q46" s="50"/>
      <c r="R46" s="50"/>
      <c r="S46" s="51"/>
      <c r="T46" s="45">
        <v>0</v>
      </c>
      <c r="U46" s="46">
        <v>15</v>
      </c>
      <c r="V46" s="46">
        <f>F46-E46</f>
        <v>5</v>
      </c>
      <c r="W46" s="46">
        <f>G46</f>
        <v>55</v>
      </c>
      <c r="X46" s="48">
        <v>3</v>
      </c>
      <c r="Y46" s="49"/>
      <c r="Z46" s="50"/>
      <c r="AA46" s="81"/>
      <c r="AB46" s="50"/>
      <c r="AC46" s="51"/>
      <c r="AD46" s="66" t="s">
        <v>42</v>
      </c>
      <c r="AE46" s="142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</row>
    <row r="47" spans="1:188" ht="13.5" customHeight="1" x14ac:dyDescent="0.2">
      <c r="A47" s="60"/>
      <c r="B47" s="54" t="s">
        <v>34</v>
      </c>
      <c r="C47" s="59">
        <f t="shared" ref="C47:AC47" si="20">SUM(C36:C46)</f>
        <v>45</v>
      </c>
      <c r="D47" s="59">
        <f t="shared" si="20"/>
        <v>225</v>
      </c>
      <c r="E47" s="59">
        <f t="shared" si="20"/>
        <v>270</v>
      </c>
      <c r="F47" s="59">
        <f t="shared" si="20"/>
        <v>325</v>
      </c>
      <c r="G47" s="59">
        <f t="shared" si="20"/>
        <v>425</v>
      </c>
      <c r="H47" s="59">
        <f t="shared" si="20"/>
        <v>750</v>
      </c>
      <c r="I47" s="71">
        <f t="shared" si="20"/>
        <v>30</v>
      </c>
      <c r="J47" s="59">
        <f t="shared" si="20"/>
        <v>0</v>
      </c>
      <c r="K47" s="59">
        <f t="shared" si="20"/>
        <v>60</v>
      </c>
      <c r="L47" s="59">
        <f t="shared" si="20"/>
        <v>15</v>
      </c>
      <c r="M47" s="59">
        <f t="shared" si="20"/>
        <v>125</v>
      </c>
      <c r="N47" s="71">
        <f t="shared" si="20"/>
        <v>8</v>
      </c>
      <c r="O47" s="59">
        <f t="shared" si="20"/>
        <v>30</v>
      </c>
      <c r="P47" s="59">
        <f t="shared" si="20"/>
        <v>90</v>
      </c>
      <c r="Q47" s="59">
        <f t="shared" si="20"/>
        <v>20</v>
      </c>
      <c r="R47" s="59">
        <f t="shared" si="20"/>
        <v>135</v>
      </c>
      <c r="S47" s="71">
        <f t="shared" si="20"/>
        <v>11</v>
      </c>
      <c r="T47" s="59">
        <f t="shared" si="20"/>
        <v>15</v>
      </c>
      <c r="U47" s="59">
        <f t="shared" si="20"/>
        <v>45</v>
      </c>
      <c r="V47" s="59">
        <f t="shared" si="20"/>
        <v>10</v>
      </c>
      <c r="W47" s="59">
        <f t="shared" si="20"/>
        <v>80</v>
      </c>
      <c r="X47" s="71">
        <f t="shared" si="20"/>
        <v>6</v>
      </c>
      <c r="Y47" s="59">
        <f t="shared" si="20"/>
        <v>0</v>
      </c>
      <c r="Z47" s="59">
        <f t="shared" si="20"/>
        <v>30</v>
      </c>
      <c r="AA47" s="59">
        <f t="shared" si="20"/>
        <v>10</v>
      </c>
      <c r="AB47" s="59">
        <f t="shared" si="20"/>
        <v>85</v>
      </c>
      <c r="AC47" s="71">
        <f t="shared" si="20"/>
        <v>5</v>
      </c>
      <c r="AD47" s="60"/>
      <c r="AE47" s="142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</row>
    <row r="48" spans="1:188" ht="13.5" customHeight="1" x14ac:dyDescent="0.2">
      <c r="A48" s="13" t="s">
        <v>64</v>
      </c>
      <c r="B48" s="171" t="s">
        <v>65</v>
      </c>
      <c r="C48" s="172"/>
      <c r="D48" s="172"/>
      <c r="E48" s="172"/>
      <c r="F48" s="172"/>
      <c r="G48" s="172"/>
      <c r="H48" s="172"/>
      <c r="I48" s="173"/>
      <c r="J48" s="174"/>
      <c r="K48" s="172"/>
      <c r="L48" s="175"/>
      <c r="M48" s="175"/>
      <c r="N48" s="172"/>
      <c r="O48" s="172"/>
      <c r="P48" s="172"/>
      <c r="Q48" s="175"/>
      <c r="R48" s="175"/>
      <c r="S48" s="172"/>
      <c r="T48" s="172"/>
      <c r="U48" s="172"/>
      <c r="V48" s="175"/>
      <c r="W48" s="175"/>
      <c r="X48" s="172"/>
      <c r="Y48" s="172"/>
      <c r="Z48" s="172"/>
      <c r="AA48" s="175"/>
      <c r="AB48" s="175"/>
      <c r="AC48" s="173"/>
      <c r="AD48" s="88"/>
      <c r="AE48" s="142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</row>
    <row r="49" spans="1:188" ht="13.5" customHeight="1" x14ac:dyDescent="0.2">
      <c r="A49" s="59">
        <v>33</v>
      </c>
      <c r="B49" s="89" t="s">
        <v>66</v>
      </c>
      <c r="C49" s="55">
        <f>SUM(J49,O49,T49,Y49)</f>
        <v>0</v>
      </c>
      <c r="D49" s="56">
        <f>SUM(K49,P49,U49,Z49)</f>
        <v>30</v>
      </c>
      <c r="E49" s="57">
        <f>SUM(C49:D49)</f>
        <v>30</v>
      </c>
      <c r="F49" s="55">
        <v>35</v>
      </c>
      <c r="G49" s="56">
        <f>H49-F49</f>
        <v>15</v>
      </c>
      <c r="H49" s="56">
        <f>$B$7*I49</f>
        <v>50</v>
      </c>
      <c r="I49" s="58">
        <f>SUM(N49,S49,X49,AC49)</f>
        <v>2</v>
      </c>
      <c r="J49" s="90"/>
      <c r="K49" s="68"/>
      <c r="L49" s="68"/>
      <c r="M49" s="68"/>
      <c r="N49" s="92"/>
      <c r="O49" s="90"/>
      <c r="P49" s="68"/>
      <c r="Q49" s="68"/>
      <c r="R49" s="68"/>
      <c r="S49" s="92"/>
      <c r="T49" s="55">
        <v>0</v>
      </c>
      <c r="U49" s="56">
        <v>30</v>
      </c>
      <c r="V49" s="56">
        <f>F49-E49</f>
        <v>5</v>
      </c>
      <c r="W49" s="56">
        <f>G49</f>
        <v>15</v>
      </c>
      <c r="X49" s="58">
        <v>2</v>
      </c>
      <c r="Y49" s="90"/>
      <c r="Z49" s="68"/>
      <c r="AA49" s="68"/>
      <c r="AB49" s="68"/>
      <c r="AC49" s="92"/>
      <c r="AD49" s="93" t="s">
        <v>42</v>
      </c>
      <c r="AE49" s="176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</row>
    <row r="50" spans="1:188" ht="13.5" customHeight="1" x14ac:dyDescent="0.2">
      <c r="A50" s="88"/>
      <c r="B50" s="54" t="s">
        <v>34</v>
      </c>
      <c r="C50" s="55">
        <v>0</v>
      </c>
      <c r="D50" s="56">
        <v>30</v>
      </c>
      <c r="E50" s="57">
        <v>30</v>
      </c>
      <c r="F50" s="55">
        <f t="shared" ref="F50:X50" si="21">SUM(F49:F49)</f>
        <v>35</v>
      </c>
      <c r="G50" s="56">
        <f t="shared" si="21"/>
        <v>15</v>
      </c>
      <c r="H50" s="56">
        <f t="shared" si="21"/>
        <v>50</v>
      </c>
      <c r="I50" s="178">
        <f t="shared" si="21"/>
        <v>2</v>
      </c>
      <c r="J50" s="55">
        <f t="shared" si="21"/>
        <v>0</v>
      </c>
      <c r="K50" s="56">
        <f t="shared" si="21"/>
        <v>0</v>
      </c>
      <c r="L50" s="56">
        <f t="shared" si="21"/>
        <v>0</v>
      </c>
      <c r="M50" s="56">
        <f t="shared" si="21"/>
        <v>0</v>
      </c>
      <c r="N50" s="58">
        <f t="shared" si="21"/>
        <v>0</v>
      </c>
      <c r="O50" s="55">
        <f t="shared" si="21"/>
        <v>0</v>
      </c>
      <c r="P50" s="56">
        <f t="shared" si="21"/>
        <v>0</v>
      </c>
      <c r="Q50" s="56">
        <f t="shared" si="21"/>
        <v>0</v>
      </c>
      <c r="R50" s="56">
        <f t="shared" si="21"/>
        <v>0</v>
      </c>
      <c r="S50" s="58">
        <f t="shared" si="21"/>
        <v>0</v>
      </c>
      <c r="T50" s="59">
        <f t="shared" si="21"/>
        <v>0</v>
      </c>
      <c r="U50" s="59">
        <f t="shared" si="21"/>
        <v>30</v>
      </c>
      <c r="V50" s="59">
        <f t="shared" si="21"/>
        <v>5</v>
      </c>
      <c r="W50" s="55">
        <f t="shared" si="21"/>
        <v>15</v>
      </c>
      <c r="X50" s="58">
        <f t="shared" si="21"/>
        <v>2</v>
      </c>
      <c r="Y50" s="90"/>
      <c r="Z50" s="68"/>
      <c r="AA50" s="68"/>
      <c r="AB50" s="68"/>
      <c r="AC50" s="179"/>
      <c r="AD50" s="95"/>
      <c r="AE50" s="180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2"/>
    </row>
    <row r="51" spans="1:188" ht="22.5" customHeight="1" x14ac:dyDescent="0.2">
      <c r="A51" s="183" t="s">
        <v>67</v>
      </c>
      <c r="B51" s="184" t="s">
        <v>104</v>
      </c>
      <c r="C51" s="28"/>
      <c r="D51" s="29"/>
      <c r="E51" s="185"/>
      <c r="F51" s="28"/>
      <c r="G51" s="29"/>
      <c r="H51" s="29"/>
      <c r="I51" s="30"/>
      <c r="J51" s="28"/>
      <c r="K51" s="29"/>
      <c r="L51" s="29"/>
      <c r="M51" s="29"/>
      <c r="N51" s="30"/>
      <c r="O51" s="28"/>
      <c r="P51" s="29"/>
      <c r="Q51" s="29"/>
      <c r="R51" s="29"/>
      <c r="S51" s="30"/>
      <c r="T51" s="28"/>
      <c r="U51" s="29"/>
      <c r="V51" s="29"/>
      <c r="W51" s="29"/>
      <c r="X51" s="30"/>
      <c r="Y51" s="28"/>
      <c r="Z51" s="29"/>
      <c r="AA51" s="29"/>
      <c r="AB51" s="29"/>
      <c r="AC51" s="30"/>
      <c r="AD51" s="157"/>
      <c r="AE51" s="186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</row>
    <row r="52" spans="1:188" ht="13.7" customHeight="1" x14ac:dyDescent="0.2">
      <c r="A52" s="188" t="s">
        <v>71</v>
      </c>
      <c r="B52" s="64" t="s">
        <v>105</v>
      </c>
      <c r="C52" s="34">
        <v>0</v>
      </c>
      <c r="D52" s="35">
        <v>15</v>
      </c>
      <c r="E52" s="36">
        <f t="shared" ref="E52:E59" si="22">SUM(C52:D52)</f>
        <v>15</v>
      </c>
      <c r="F52" s="34">
        <v>27</v>
      </c>
      <c r="G52" s="35">
        <v>23</v>
      </c>
      <c r="H52" s="35">
        <f t="shared" ref="H52:H59" si="23">SUM(F52:G52)</f>
        <v>50</v>
      </c>
      <c r="I52" s="189">
        <v>2</v>
      </c>
      <c r="J52" s="38"/>
      <c r="K52" s="39"/>
      <c r="L52" s="39"/>
      <c r="M52" s="39"/>
      <c r="N52" s="40"/>
      <c r="O52" s="38"/>
      <c r="P52" s="39"/>
      <c r="Q52" s="39"/>
      <c r="R52" s="39"/>
      <c r="S52" s="40"/>
      <c r="T52" s="38"/>
      <c r="U52" s="39"/>
      <c r="V52" s="39"/>
      <c r="W52" s="39"/>
      <c r="X52" s="40"/>
      <c r="Y52" s="34">
        <v>0</v>
      </c>
      <c r="Z52" s="35">
        <v>15</v>
      </c>
      <c r="AA52" s="35">
        <v>27</v>
      </c>
      <c r="AB52" s="35">
        <v>23</v>
      </c>
      <c r="AC52" s="37">
        <v>2</v>
      </c>
      <c r="AD52" s="42" t="s">
        <v>30</v>
      </c>
      <c r="AE52" s="142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</row>
    <row r="53" spans="1:188" ht="13.7" customHeight="1" x14ac:dyDescent="0.2">
      <c r="A53" s="188" t="s">
        <v>75</v>
      </c>
      <c r="B53" s="64" t="s">
        <v>106</v>
      </c>
      <c r="C53" s="34">
        <v>0</v>
      </c>
      <c r="D53" s="35">
        <v>15</v>
      </c>
      <c r="E53" s="36">
        <f t="shared" si="22"/>
        <v>15</v>
      </c>
      <c r="F53" s="34">
        <v>42</v>
      </c>
      <c r="G53" s="35">
        <v>8</v>
      </c>
      <c r="H53" s="35">
        <f t="shared" si="23"/>
        <v>50</v>
      </c>
      <c r="I53" s="189">
        <v>2</v>
      </c>
      <c r="J53" s="34">
        <v>0</v>
      </c>
      <c r="K53" s="35">
        <v>15</v>
      </c>
      <c r="L53" s="35">
        <v>27</v>
      </c>
      <c r="M53" s="35">
        <v>8</v>
      </c>
      <c r="N53" s="37">
        <v>2</v>
      </c>
      <c r="O53" s="38"/>
      <c r="P53" s="39"/>
      <c r="Q53" s="39"/>
      <c r="R53" s="39"/>
      <c r="S53" s="40"/>
      <c r="T53" s="38"/>
      <c r="U53" s="39"/>
      <c r="V53" s="39"/>
      <c r="W53" s="39"/>
      <c r="X53" s="40"/>
      <c r="Y53" s="38"/>
      <c r="Z53" s="39"/>
      <c r="AA53" s="39"/>
      <c r="AB53" s="39"/>
      <c r="AC53" s="40"/>
      <c r="AD53" s="42" t="s">
        <v>23</v>
      </c>
      <c r="AE53" s="142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</row>
    <row r="54" spans="1:188" ht="13.7" customHeight="1" x14ac:dyDescent="0.2">
      <c r="A54" s="188" t="s">
        <v>79</v>
      </c>
      <c r="B54" s="64" t="s">
        <v>107</v>
      </c>
      <c r="C54" s="34">
        <v>0</v>
      </c>
      <c r="D54" s="35">
        <v>15</v>
      </c>
      <c r="E54" s="36">
        <f t="shared" si="22"/>
        <v>15</v>
      </c>
      <c r="F54" s="34">
        <v>40</v>
      </c>
      <c r="G54" s="35">
        <v>10</v>
      </c>
      <c r="H54" s="35">
        <f t="shared" si="23"/>
        <v>50</v>
      </c>
      <c r="I54" s="189">
        <v>2</v>
      </c>
      <c r="J54" s="38"/>
      <c r="K54" s="39"/>
      <c r="L54" s="39"/>
      <c r="M54" s="39"/>
      <c r="N54" s="40"/>
      <c r="O54" s="34">
        <v>0</v>
      </c>
      <c r="P54" s="35">
        <v>15</v>
      </c>
      <c r="Q54" s="35">
        <v>25</v>
      </c>
      <c r="R54" s="35">
        <v>10</v>
      </c>
      <c r="S54" s="37">
        <v>2</v>
      </c>
      <c r="T54" s="38"/>
      <c r="U54" s="39"/>
      <c r="V54" s="39"/>
      <c r="W54" s="39"/>
      <c r="X54" s="40"/>
      <c r="Y54" s="38"/>
      <c r="Z54" s="39"/>
      <c r="AA54" s="39"/>
      <c r="AB54" s="39"/>
      <c r="AC54" s="40"/>
      <c r="AD54" s="41" t="s">
        <v>26</v>
      </c>
      <c r="AE54" s="142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</row>
    <row r="55" spans="1:188" ht="13.7" customHeight="1" x14ac:dyDescent="0.2">
      <c r="A55" s="188" t="s">
        <v>108</v>
      </c>
      <c r="B55" s="64" t="s">
        <v>109</v>
      </c>
      <c r="C55" s="34">
        <v>0</v>
      </c>
      <c r="D55" s="35">
        <v>15</v>
      </c>
      <c r="E55" s="36">
        <f t="shared" si="22"/>
        <v>15</v>
      </c>
      <c r="F55" s="34">
        <v>40</v>
      </c>
      <c r="G55" s="35">
        <v>10</v>
      </c>
      <c r="H55" s="35">
        <f t="shared" si="23"/>
        <v>50</v>
      </c>
      <c r="I55" s="189">
        <v>2</v>
      </c>
      <c r="J55" s="38"/>
      <c r="K55" s="39"/>
      <c r="L55" s="39"/>
      <c r="M55" s="39"/>
      <c r="N55" s="40"/>
      <c r="O55" s="38"/>
      <c r="P55" s="39"/>
      <c r="Q55" s="39"/>
      <c r="R55" s="39"/>
      <c r="S55" s="40"/>
      <c r="T55" s="34">
        <v>0</v>
      </c>
      <c r="U55" s="35">
        <v>15</v>
      </c>
      <c r="V55" s="35">
        <v>25</v>
      </c>
      <c r="W55" s="35">
        <v>10</v>
      </c>
      <c r="X55" s="37">
        <v>2</v>
      </c>
      <c r="Y55" s="38"/>
      <c r="Z55" s="39"/>
      <c r="AA55" s="39"/>
      <c r="AB55" s="39"/>
      <c r="AC55" s="40"/>
      <c r="AD55" s="41" t="s">
        <v>42</v>
      </c>
      <c r="AE55" s="142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</row>
    <row r="56" spans="1:188" ht="13.7" customHeight="1" x14ac:dyDescent="0.2">
      <c r="A56" s="188" t="s">
        <v>110</v>
      </c>
      <c r="B56" s="64" t="s">
        <v>111</v>
      </c>
      <c r="C56" s="34">
        <v>15</v>
      </c>
      <c r="D56" s="35">
        <v>0</v>
      </c>
      <c r="E56" s="36">
        <f t="shared" si="22"/>
        <v>15</v>
      </c>
      <c r="F56" s="34">
        <v>40</v>
      </c>
      <c r="G56" s="35">
        <v>10</v>
      </c>
      <c r="H56" s="35">
        <f t="shared" si="23"/>
        <v>50</v>
      </c>
      <c r="I56" s="189">
        <v>2</v>
      </c>
      <c r="J56" s="38"/>
      <c r="K56" s="39"/>
      <c r="L56" s="39"/>
      <c r="M56" s="39"/>
      <c r="N56" s="40"/>
      <c r="O56" s="38"/>
      <c r="P56" s="39"/>
      <c r="Q56" s="39"/>
      <c r="R56" s="39"/>
      <c r="S56" s="40"/>
      <c r="T56" s="38"/>
      <c r="U56" s="39"/>
      <c r="V56" s="39"/>
      <c r="W56" s="39"/>
      <c r="X56" s="40"/>
      <c r="Y56" s="34">
        <v>0</v>
      </c>
      <c r="Z56" s="35">
        <v>15</v>
      </c>
      <c r="AA56" s="35">
        <v>25</v>
      </c>
      <c r="AB56" s="35">
        <v>10</v>
      </c>
      <c r="AC56" s="37">
        <v>2</v>
      </c>
      <c r="AD56" s="41" t="s">
        <v>39</v>
      </c>
      <c r="AE56" s="142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</row>
    <row r="57" spans="1:188" ht="13.5" customHeight="1" x14ac:dyDescent="0.2">
      <c r="A57" s="188" t="s">
        <v>112</v>
      </c>
      <c r="B57" s="64" t="s">
        <v>113</v>
      </c>
      <c r="C57" s="34">
        <v>15</v>
      </c>
      <c r="D57" s="35">
        <v>0</v>
      </c>
      <c r="E57" s="36">
        <f t="shared" si="22"/>
        <v>15</v>
      </c>
      <c r="F57" s="34">
        <v>25</v>
      </c>
      <c r="G57" s="35">
        <v>0</v>
      </c>
      <c r="H57" s="35">
        <f t="shared" si="23"/>
        <v>25</v>
      </c>
      <c r="I57" s="189">
        <v>1</v>
      </c>
      <c r="J57" s="34">
        <v>15</v>
      </c>
      <c r="K57" s="35">
        <v>0</v>
      </c>
      <c r="L57" s="35">
        <v>10</v>
      </c>
      <c r="M57" s="35">
        <v>0</v>
      </c>
      <c r="N57" s="37">
        <v>1</v>
      </c>
      <c r="O57" s="38"/>
      <c r="P57" s="39"/>
      <c r="Q57" s="39"/>
      <c r="R57" s="39"/>
      <c r="S57" s="40"/>
      <c r="T57" s="38"/>
      <c r="U57" s="39"/>
      <c r="V57" s="39"/>
      <c r="W57" s="39"/>
      <c r="X57" s="40"/>
      <c r="Y57" s="38"/>
      <c r="Z57" s="39"/>
      <c r="AA57" s="39"/>
      <c r="AB57" s="39"/>
      <c r="AC57" s="40"/>
      <c r="AD57" s="41" t="s">
        <v>21</v>
      </c>
      <c r="AE57" s="142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</row>
    <row r="58" spans="1:188" ht="12" customHeight="1" x14ac:dyDescent="0.2">
      <c r="A58" s="188" t="s">
        <v>114</v>
      </c>
      <c r="B58" s="64" t="s">
        <v>115</v>
      </c>
      <c r="C58" s="34">
        <v>15</v>
      </c>
      <c r="D58" s="35">
        <v>0</v>
      </c>
      <c r="E58" s="36">
        <f t="shared" si="22"/>
        <v>15</v>
      </c>
      <c r="F58" s="34">
        <v>25</v>
      </c>
      <c r="G58" s="35">
        <v>0</v>
      </c>
      <c r="H58" s="35">
        <f t="shared" si="23"/>
        <v>25</v>
      </c>
      <c r="I58" s="189">
        <v>1</v>
      </c>
      <c r="J58" s="38"/>
      <c r="K58" s="39"/>
      <c r="L58" s="39"/>
      <c r="M58" s="39"/>
      <c r="N58" s="40"/>
      <c r="O58" s="38"/>
      <c r="P58" s="39"/>
      <c r="Q58" s="39"/>
      <c r="R58" s="39"/>
      <c r="S58" s="40"/>
      <c r="T58" s="34">
        <v>15</v>
      </c>
      <c r="U58" s="35">
        <v>0</v>
      </c>
      <c r="V58" s="35">
        <v>10</v>
      </c>
      <c r="W58" s="35">
        <v>0</v>
      </c>
      <c r="X58" s="37">
        <v>1</v>
      </c>
      <c r="Y58" s="38"/>
      <c r="Z58" s="39"/>
      <c r="AA58" s="39"/>
      <c r="AB58" s="39"/>
      <c r="AC58" s="40"/>
      <c r="AD58" s="41" t="s">
        <v>42</v>
      </c>
      <c r="AE58" s="142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</row>
    <row r="59" spans="1:188" ht="13.5" customHeight="1" x14ac:dyDescent="0.2">
      <c r="A59" s="188" t="s">
        <v>116</v>
      </c>
      <c r="B59" s="190" t="s">
        <v>117</v>
      </c>
      <c r="C59" s="45">
        <v>0</v>
      </c>
      <c r="D59" s="46">
        <v>30</v>
      </c>
      <c r="E59" s="47">
        <f t="shared" si="22"/>
        <v>30</v>
      </c>
      <c r="F59" s="45">
        <v>50</v>
      </c>
      <c r="G59" s="46">
        <v>0</v>
      </c>
      <c r="H59" s="46">
        <f t="shared" si="23"/>
        <v>50</v>
      </c>
      <c r="I59" s="191">
        <v>2</v>
      </c>
      <c r="J59" s="49"/>
      <c r="K59" s="50"/>
      <c r="L59" s="50"/>
      <c r="M59" s="50"/>
      <c r="N59" s="51"/>
      <c r="O59" s="45">
        <v>0</v>
      </c>
      <c r="P59" s="46">
        <v>30</v>
      </c>
      <c r="Q59" s="46">
        <v>20</v>
      </c>
      <c r="R59" s="46">
        <v>0</v>
      </c>
      <c r="S59" s="48">
        <v>2</v>
      </c>
      <c r="T59" s="49"/>
      <c r="U59" s="50"/>
      <c r="V59" s="50"/>
      <c r="W59" s="50"/>
      <c r="X59" s="51"/>
      <c r="Y59" s="49"/>
      <c r="Z59" s="50"/>
      <c r="AA59" s="50"/>
      <c r="AB59" s="50"/>
      <c r="AC59" s="51"/>
      <c r="AD59" s="41" t="s">
        <v>26</v>
      </c>
      <c r="AE59" s="142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</row>
    <row r="60" spans="1:188" ht="13.5" customHeight="1" thickBot="1" x14ac:dyDescent="0.25">
      <c r="A60" s="234"/>
      <c r="B60" s="192" t="s">
        <v>34</v>
      </c>
      <c r="C60" s="56">
        <f t="shared" ref="C60:AC60" si="24">SUM(C52:C59)</f>
        <v>45</v>
      </c>
      <c r="D60" s="56">
        <f t="shared" si="24"/>
        <v>90</v>
      </c>
      <c r="E60" s="56">
        <f t="shared" si="24"/>
        <v>135</v>
      </c>
      <c r="F60" s="56">
        <f t="shared" si="24"/>
        <v>289</v>
      </c>
      <c r="G60" s="56">
        <f t="shared" si="24"/>
        <v>61</v>
      </c>
      <c r="H60" s="56">
        <f t="shared" si="24"/>
        <v>350</v>
      </c>
      <c r="I60" s="193">
        <f t="shared" si="24"/>
        <v>14</v>
      </c>
      <c r="J60" s="56">
        <f t="shared" si="24"/>
        <v>15</v>
      </c>
      <c r="K60" s="56">
        <f t="shared" si="24"/>
        <v>15</v>
      </c>
      <c r="L60" s="56">
        <f t="shared" si="24"/>
        <v>37</v>
      </c>
      <c r="M60" s="56">
        <f t="shared" si="24"/>
        <v>8</v>
      </c>
      <c r="N60" s="193">
        <f t="shared" si="24"/>
        <v>3</v>
      </c>
      <c r="O60" s="56">
        <f t="shared" si="24"/>
        <v>0</v>
      </c>
      <c r="P60" s="56">
        <f t="shared" si="24"/>
        <v>45</v>
      </c>
      <c r="Q60" s="56">
        <f t="shared" si="24"/>
        <v>45</v>
      </c>
      <c r="R60" s="56">
        <f t="shared" si="24"/>
        <v>10</v>
      </c>
      <c r="S60" s="193">
        <f t="shared" si="24"/>
        <v>4</v>
      </c>
      <c r="T60" s="56">
        <f t="shared" si="24"/>
        <v>15</v>
      </c>
      <c r="U60" s="56">
        <f t="shared" si="24"/>
        <v>15</v>
      </c>
      <c r="V60" s="56">
        <f t="shared" si="24"/>
        <v>35</v>
      </c>
      <c r="W60" s="56">
        <f t="shared" si="24"/>
        <v>10</v>
      </c>
      <c r="X60" s="193">
        <f t="shared" si="24"/>
        <v>3</v>
      </c>
      <c r="Y60" s="56">
        <f t="shared" si="24"/>
        <v>0</v>
      </c>
      <c r="Z60" s="56">
        <f t="shared" si="24"/>
        <v>30</v>
      </c>
      <c r="AA60" s="56">
        <f t="shared" si="24"/>
        <v>52</v>
      </c>
      <c r="AB60" s="56">
        <f t="shared" si="24"/>
        <v>33</v>
      </c>
      <c r="AC60" s="194">
        <f t="shared" si="24"/>
        <v>4</v>
      </c>
      <c r="AD60" s="195"/>
      <c r="AE60" s="142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</row>
    <row r="61" spans="1:188" ht="13.5" customHeight="1" thickBot="1" x14ac:dyDescent="0.25">
      <c r="A61" s="236" t="s">
        <v>81</v>
      </c>
      <c r="B61" s="232" t="s">
        <v>118</v>
      </c>
      <c r="C61" s="63"/>
      <c r="D61" s="63"/>
      <c r="E61" s="63"/>
      <c r="F61" s="63"/>
      <c r="G61" s="63"/>
      <c r="H61" s="63"/>
      <c r="I61" s="196"/>
      <c r="J61" s="63"/>
      <c r="K61" s="63"/>
      <c r="L61" s="63"/>
      <c r="M61" s="63"/>
      <c r="N61" s="196"/>
      <c r="O61" s="63"/>
      <c r="P61" s="63"/>
      <c r="Q61" s="63"/>
      <c r="R61" s="63"/>
      <c r="S61" s="196"/>
      <c r="T61" s="63"/>
      <c r="U61" s="63"/>
      <c r="V61" s="63"/>
      <c r="W61" s="63"/>
      <c r="X61" s="196"/>
      <c r="Y61" s="63"/>
      <c r="Z61" s="63"/>
      <c r="AA61" s="63"/>
      <c r="AB61" s="63"/>
      <c r="AC61" s="197"/>
      <c r="AD61" s="21"/>
      <c r="AE61" s="142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</row>
    <row r="62" spans="1:188" ht="13.5" customHeight="1" thickBot="1" x14ac:dyDescent="0.25">
      <c r="A62" s="237" t="s">
        <v>119</v>
      </c>
      <c r="B62" s="233" t="s">
        <v>70</v>
      </c>
      <c r="C62" s="83"/>
      <c r="D62" s="83"/>
      <c r="E62" s="83"/>
      <c r="F62" s="83"/>
      <c r="G62" s="83"/>
      <c r="H62" s="83"/>
      <c r="I62" s="84"/>
      <c r="J62" s="85"/>
      <c r="K62" s="83"/>
      <c r="L62" s="63"/>
      <c r="M62" s="63"/>
      <c r="N62" s="83"/>
      <c r="O62" s="83"/>
      <c r="P62" s="83"/>
      <c r="Q62" s="63"/>
      <c r="R62" s="63"/>
      <c r="S62" s="83"/>
      <c r="T62" s="83"/>
      <c r="U62" s="83"/>
      <c r="V62" s="99"/>
      <c r="W62" s="99"/>
      <c r="X62" s="83"/>
      <c r="Y62" s="83"/>
      <c r="Z62" s="83"/>
      <c r="AA62" s="99"/>
      <c r="AB62" s="99"/>
      <c r="AC62" s="84"/>
      <c r="AD62" s="88"/>
      <c r="AE62" s="142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</row>
    <row r="63" spans="1:188" ht="13.5" customHeight="1" thickBot="1" x14ac:dyDescent="0.25">
      <c r="A63" s="235" t="s">
        <v>120</v>
      </c>
      <c r="B63" s="89" t="s">
        <v>72</v>
      </c>
      <c r="C63" s="55">
        <f>SUM(J63,O63,T63,Y63)</f>
        <v>60</v>
      </c>
      <c r="D63" s="56">
        <f>SUM(K63,P63,U63,Z63)</f>
        <v>90</v>
      </c>
      <c r="E63" s="57">
        <f>SUM(C63:D63)</f>
        <v>150</v>
      </c>
      <c r="F63" s="55">
        <v>165</v>
      </c>
      <c r="G63" s="56">
        <f>H63-F63</f>
        <v>85</v>
      </c>
      <c r="H63" s="56">
        <f>$B$7*I63</f>
        <v>250</v>
      </c>
      <c r="I63" s="58">
        <f>SUM(N63,S63,X63,AC63)</f>
        <v>10</v>
      </c>
      <c r="J63" s="90"/>
      <c r="K63" s="68"/>
      <c r="L63" s="68"/>
      <c r="M63" s="68"/>
      <c r="N63" s="92"/>
      <c r="O63" s="90"/>
      <c r="P63" s="68"/>
      <c r="Q63" s="68"/>
      <c r="R63" s="68"/>
      <c r="S63" s="92"/>
      <c r="T63" s="55">
        <v>30</v>
      </c>
      <c r="U63" s="56">
        <v>30</v>
      </c>
      <c r="V63" s="46">
        <v>5</v>
      </c>
      <c r="W63" s="46">
        <v>35</v>
      </c>
      <c r="X63" s="58">
        <v>4</v>
      </c>
      <c r="Y63" s="55">
        <v>30</v>
      </c>
      <c r="Z63" s="56">
        <v>60</v>
      </c>
      <c r="AA63" s="46">
        <v>10</v>
      </c>
      <c r="AB63" s="46">
        <v>50</v>
      </c>
      <c r="AC63" s="58">
        <v>6</v>
      </c>
      <c r="AD63" s="54" t="s">
        <v>30</v>
      </c>
      <c r="AE63" s="142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</row>
    <row r="64" spans="1:188" ht="13.5" customHeight="1" thickBot="1" x14ac:dyDescent="0.25">
      <c r="A64" s="13" t="s">
        <v>121</v>
      </c>
      <c r="B64" s="82" t="s">
        <v>74</v>
      </c>
      <c r="C64" s="63"/>
      <c r="D64" s="63"/>
      <c r="E64" s="63"/>
      <c r="F64" s="63"/>
      <c r="G64" s="63"/>
      <c r="H64" s="63"/>
      <c r="I64" s="98"/>
      <c r="J64" s="63"/>
      <c r="K64" s="63"/>
      <c r="L64" s="63"/>
      <c r="M64" s="63"/>
      <c r="N64" s="98"/>
      <c r="O64" s="63"/>
      <c r="P64" s="63"/>
      <c r="Q64" s="63"/>
      <c r="R64" s="63"/>
      <c r="S64" s="98"/>
      <c r="T64" s="63"/>
      <c r="U64" s="63"/>
      <c r="V64" s="99"/>
      <c r="W64" s="99"/>
      <c r="X64" s="98"/>
      <c r="Y64" s="63"/>
      <c r="Z64" s="63"/>
      <c r="AA64" s="99"/>
      <c r="AB64" s="99"/>
      <c r="AC64" s="96"/>
      <c r="AD64" s="21"/>
      <c r="AE64" s="142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</row>
    <row r="65" spans="1:188" ht="13.5" customHeight="1" x14ac:dyDescent="0.2">
      <c r="A65" s="13" t="s">
        <v>122</v>
      </c>
      <c r="B65" s="101" t="s">
        <v>76</v>
      </c>
      <c r="C65" s="55">
        <f>SUM(J65,O65,T65,Y65)</f>
        <v>30</v>
      </c>
      <c r="D65" s="56">
        <f>SUM(K65,P65,U65,Z65)</f>
        <v>60</v>
      </c>
      <c r="E65" s="57">
        <f>SUM(C65:D65)</f>
        <v>90</v>
      </c>
      <c r="F65" s="55">
        <v>105</v>
      </c>
      <c r="G65" s="56">
        <f>H65-F65</f>
        <v>145</v>
      </c>
      <c r="H65" s="56">
        <f>$B$7*I65</f>
        <v>250</v>
      </c>
      <c r="I65" s="58">
        <f>SUM(N65,S65,X65,AC65)</f>
        <v>10</v>
      </c>
      <c r="J65" s="90"/>
      <c r="K65" s="68"/>
      <c r="L65" s="68"/>
      <c r="M65" s="68"/>
      <c r="N65" s="92"/>
      <c r="O65" s="90"/>
      <c r="P65" s="68"/>
      <c r="Q65" s="68"/>
      <c r="R65" s="68"/>
      <c r="S65" s="92"/>
      <c r="T65" s="55">
        <v>15</v>
      </c>
      <c r="U65" s="56">
        <v>30</v>
      </c>
      <c r="V65" s="46">
        <v>5</v>
      </c>
      <c r="W65" s="46">
        <v>50</v>
      </c>
      <c r="X65" s="58">
        <v>4</v>
      </c>
      <c r="Y65" s="55">
        <v>15</v>
      </c>
      <c r="Z65" s="56">
        <v>30</v>
      </c>
      <c r="AA65" s="46">
        <v>10</v>
      </c>
      <c r="AB65" s="46">
        <v>100</v>
      </c>
      <c r="AC65" s="58">
        <v>6</v>
      </c>
      <c r="AD65" s="54" t="s">
        <v>30</v>
      </c>
      <c r="AE65" s="142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</row>
    <row r="66" spans="1:188" ht="13.5" customHeight="1" x14ac:dyDescent="0.2">
      <c r="A66" s="198" t="s">
        <v>123</v>
      </c>
      <c r="B66" s="82" t="s">
        <v>78</v>
      </c>
      <c r="C66" s="63"/>
      <c r="D66" s="63"/>
      <c r="E66" s="63"/>
      <c r="F66" s="63"/>
      <c r="G66" s="63"/>
      <c r="H66" s="63"/>
      <c r="I66" s="98"/>
      <c r="J66" s="63"/>
      <c r="K66" s="63"/>
      <c r="L66" s="63"/>
      <c r="M66" s="63"/>
      <c r="N66" s="98"/>
      <c r="O66" s="63"/>
      <c r="P66" s="63"/>
      <c r="Q66" s="63"/>
      <c r="R66" s="63"/>
      <c r="S66" s="98"/>
      <c r="T66" s="63"/>
      <c r="U66" s="63"/>
      <c r="V66" s="63"/>
      <c r="W66" s="63"/>
      <c r="X66" s="98"/>
      <c r="Y66" s="63"/>
      <c r="Z66" s="63"/>
      <c r="AA66" s="63"/>
      <c r="AB66" s="63"/>
      <c r="AC66" s="96"/>
      <c r="AD66" s="157"/>
      <c r="AE66" s="142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</row>
    <row r="67" spans="1:188" ht="21" customHeight="1" x14ac:dyDescent="0.2">
      <c r="A67" s="199" t="s">
        <v>124</v>
      </c>
      <c r="B67" s="200" t="s">
        <v>80</v>
      </c>
      <c r="C67" s="24">
        <f>SUM(J67,O67,T67,Y67)</f>
        <v>30</v>
      </c>
      <c r="D67" s="25">
        <f>SUM(K67,P67,U67,Z67)</f>
        <v>90</v>
      </c>
      <c r="E67" s="26">
        <f>SUM(C67:D67)</f>
        <v>120</v>
      </c>
      <c r="F67" s="24">
        <v>135</v>
      </c>
      <c r="G67" s="25">
        <f>H67-F67</f>
        <v>115</v>
      </c>
      <c r="H67" s="25">
        <f>$B$7*I67</f>
        <v>250</v>
      </c>
      <c r="I67" s="27">
        <f>SUM(N67,S67,X67,AC67)</f>
        <v>10</v>
      </c>
      <c r="J67" s="28"/>
      <c r="K67" s="29"/>
      <c r="L67" s="29"/>
      <c r="M67" s="29"/>
      <c r="N67" s="30"/>
      <c r="O67" s="28"/>
      <c r="P67" s="29"/>
      <c r="Q67" s="29"/>
      <c r="R67" s="29"/>
      <c r="S67" s="30"/>
      <c r="T67" s="24">
        <v>15</v>
      </c>
      <c r="U67" s="25">
        <v>45</v>
      </c>
      <c r="V67" s="25">
        <v>5</v>
      </c>
      <c r="W67" s="25">
        <v>35</v>
      </c>
      <c r="X67" s="27">
        <v>4</v>
      </c>
      <c r="Y67" s="24">
        <v>15</v>
      </c>
      <c r="Z67" s="25">
        <v>45</v>
      </c>
      <c r="AA67" s="25">
        <v>10</v>
      </c>
      <c r="AB67" s="25">
        <v>80</v>
      </c>
      <c r="AC67" s="27">
        <v>6</v>
      </c>
      <c r="AD67" s="42" t="s">
        <v>30</v>
      </c>
      <c r="AE67" s="142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</row>
    <row r="68" spans="1:188" ht="16.5" customHeight="1" x14ac:dyDescent="0.2">
      <c r="A68" s="201" t="s">
        <v>84</v>
      </c>
      <c r="B68" s="318" t="s">
        <v>82</v>
      </c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20"/>
      <c r="AD68" s="202"/>
      <c r="AE68" s="142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</row>
    <row r="69" spans="1:188" ht="13.5" customHeight="1" x14ac:dyDescent="0.2">
      <c r="A69" s="59">
        <v>36</v>
      </c>
      <c r="B69" s="89" t="s">
        <v>83</v>
      </c>
      <c r="C69" s="55">
        <f>SUM(J69,O69,T69,Y69)</f>
        <v>0</v>
      </c>
      <c r="D69" s="56">
        <f>SUM(K69,P69,U69,Z69)</f>
        <v>120</v>
      </c>
      <c r="E69" s="57">
        <f>SUM(C69:D69)</f>
        <v>120</v>
      </c>
      <c r="F69" s="55">
        <v>120</v>
      </c>
      <c r="G69" s="56">
        <f>H69-F69</f>
        <v>30</v>
      </c>
      <c r="H69" s="56">
        <f>$B$7*I69</f>
        <v>150</v>
      </c>
      <c r="I69" s="58">
        <f>SUM(N69,S69,X69,AC69)</f>
        <v>6</v>
      </c>
      <c r="J69" s="90"/>
      <c r="K69" s="68"/>
      <c r="L69" s="68"/>
      <c r="M69" s="68"/>
      <c r="N69" s="92"/>
      <c r="O69" s="90"/>
      <c r="P69" s="68"/>
      <c r="Q69" s="68"/>
      <c r="R69" s="68"/>
      <c r="S69" s="92"/>
      <c r="T69" s="203">
        <v>0</v>
      </c>
      <c r="U69" s="204">
        <v>120</v>
      </c>
      <c r="V69" s="56">
        <f>F69-E69</f>
        <v>0</v>
      </c>
      <c r="W69" s="56">
        <f>G69</f>
        <v>30</v>
      </c>
      <c r="X69" s="58">
        <v>6</v>
      </c>
      <c r="Y69" s="90"/>
      <c r="Z69" s="68"/>
      <c r="AA69" s="68"/>
      <c r="AB69" s="68"/>
      <c r="AC69" s="92"/>
      <c r="AD69" s="93" t="s">
        <v>42</v>
      </c>
      <c r="AE69" s="142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</row>
    <row r="70" spans="1:188" ht="13.5" customHeight="1" x14ac:dyDescent="0.2">
      <c r="A70" s="107" t="s">
        <v>125</v>
      </c>
      <c r="B70" s="108" t="s">
        <v>85</v>
      </c>
      <c r="C70" s="97"/>
      <c r="D70" s="63"/>
      <c r="E70" s="63"/>
      <c r="F70" s="63"/>
      <c r="G70" s="63"/>
      <c r="H70" s="63"/>
      <c r="I70" s="96"/>
      <c r="J70" s="97"/>
      <c r="K70" s="63"/>
      <c r="L70" s="63"/>
      <c r="M70" s="109"/>
      <c r="N70" s="92"/>
      <c r="O70" s="97"/>
      <c r="P70" s="63"/>
      <c r="Q70" s="63"/>
      <c r="R70" s="63"/>
      <c r="S70" s="96"/>
      <c r="T70" s="110"/>
      <c r="U70" s="111"/>
      <c r="V70" s="63"/>
      <c r="W70" s="109"/>
      <c r="X70" s="112"/>
      <c r="Y70" s="63"/>
      <c r="Z70" s="63"/>
      <c r="AA70" s="63"/>
      <c r="AB70" s="63"/>
      <c r="AC70" s="96"/>
      <c r="AD70" s="93"/>
      <c r="AE70" s="142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</row>
    <row r="71" spans="1:188" ht="13.5" customHeight="1" x14ac:dyDescent="0.2">
      <c r="A71" s="59">
        <v>37</v>
      </c>
      <c r="B71" s="113" t="s">
        <v>86</v>
      </c>
      <c r="C71" s="55">
        <f t="shared" ref="C71:D75" si="25">SUM(J71,O71,T71,Y71)</f>
        <v>45</v>
      </c>
      <c r="D71" s="56">
        <f t="shared" si="25"/>
        <v>45</v>
      </c>
      <c r="E71" s="57">
        <f>SUM(C71:D71)</f>
        <v>90</v>
      </c>
      <c r="F71" s="55">
        <f>SUM(T71:V71)</f>
        <v>95</v>
      </c>
      <c r="G71" s="56">
        <f>H71-F71</f>
        <v>30</v>
      </c>
      <c r="H71" s="56">
        <f>$B$7*I71</f>
        <v>125</v>
      </c>
      <c r="I71" s="58">
        <f>SUM(N71,S71,X71,AC71)</f>
        <v>5</v>
      </c>
      <c r="J71" s="90"/>
      <c r="K71" s="68"/>
      <c r="L71" s="68"/>
      <c r="M71" s="68"/>
      <c r="N71" s="92"/>
      <c r="O71" s="90"/>
      <c r="P71" s="68"/>
      <c r="Q71" s="68"/>
      <c r="R71" s="68"/>
      <c r="S71" s="92"/>
      <c r="T71" s="55">
        <v>45</v>
      </c>
      <c r="U71" s="56">
        <v>45</v>
      </c>
      <c r="V71" s="56">
        <v>5</v>
      </c>
      <c r="W71" s="56">
        <v>30</v>
      </c>
      <c r="X71" s="58">
        <v>5</v>
      </c>
      <c r="Y71" s="90"/>
      <c r="Z71" s="68"/>
      <c r="AA71" s="68"/>
      <c r="AB71" s="68"/>
      <c r="AC71" s="92"/>
      <c r="AD71" s="54" t="s">
        <v>28</v>
      </c>
      <c r="AE71" s="142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</row>
    <row r="72" spans="1:188" ht="13.5" customHeight="1" x14ac:dyDescent="0.2">
      <c r="A72" s="59">
        <v>38</v>
      </c>
      <c r="B72" s="113" t="s">
        <v>126</v>
      </c>
      <c r="C72" s="55">
        <f t="shared" si="25"/>
        <v>45</v>
      </c>
      <c r="D72" s="56">
        <f t="shared" si="25"/>
        <v>45</v>
      </c>
      <c r="E72" s="57">
        <f>SUM(C72:D72)</f>
        <v>90</v>
      </c>
      <c r="F72" s="55">
        <f>SUM(Y72:AA72)</f>
        <v>95</v>
      </c>
      <c r="G72" s="56">
        <f>H72-F72</f>
        <v>30</v>
      </c>
      <c r="H72" s="56">
        <f>$B$7*I72</f>
        <v>125</v>
      </c>
      <c r="I72" s="58">
        <f>SUM(N72,S72,X72,AC72)</f>
        <v>5</v>
      </c>
      <c r="J72" s="90"/>
      <c r="K72" s="68"/>
      <c r="L72" s="68"/>
      <c r="M72" s="68"/>
      <c r="N72" s="92"/>
      <c r="O72" s="90"/>
      <c r="P72" s="68"/>
      <c r="Q72" s="68"/>
      <c r="R72" s="68"/>
      <c r="S72" s="92"/>
      <c r="T72" s="90"/>
      <c r="U72" s="68"/>
      <c r="V72" s="68"/>
      <c r="W72" s="68"/>
      <c r="X72" s="92"/>
      <c r="Y72" s="55">
        <v>45</v>
      </c>
      <c r="Z72" s="56">
        <v>45</v>
      </c>
      <c r="AA72" s="56">
        <v>5</v>
      </c>
      <c r="AB72" s="56">
        <v>30</v>
      </c>
      <c r="AC72" s="58">
        <v>5</v>
      </c>
      <c r="AD72" s="54" t="s">
        <v>30</v>
      </c>
      <c r="AE72" s="142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</row>
    <row r="73" spans="1:188" ht="13.5" customHeight="1" x14ac:dyDescent="0.2">
      <c r="A73" s="59">
        <v>39</v>
      </c>
      <c r="B73" s="113" t="s">
        <v>88</v>
      </c>
      <c r="C73" s="55">
        <f t="shared" si="25"/>
        <v>0</v>
      </c>
      <c r="D73" s="56">
        <f t="shared" si="25"/>
        <v>40</v>
      </c>
      <c r="E73" s="57">
        <f>SUM(C73:D73)</f>
        <v>40</v>
      </c>
      <c r="F73" s="55">
        <f>SUM(T73:V73)</f>
        <v>45</v>
      </c>
      <c r="G73" s="56">
        <f>H73-F73</f>
        <v>55</v>
      </c>
      <c r="H73" s="56">
        <f>$B$7*I73</f>
        <v>100</v>
      </c>
      <c r="I73" s="58">
        <f>SUM(N73,S73,X73,AC73)</f>
        <v>4</v>
      </c>
      <c r="J73" s="90"/>
      <c r="K73" s="68"/>
      <c r="L73" s="68"/>
      <c r="M73" s="68"/>
      <c r="N73" s="92"/>
      <c r="O73" s="90"/>
      <c r="P73" s="68"/>
      <c r="Q73" s="68"/>
      <c r="R73" s="68"/>
      <c r="S73" s="92"/>
      <c r="T73" s="55">
        <v>0</v>
      </c>
      <c r="U73" s="56">
        <v>40</v>
      </c>
      <c r="V73" s="56">
        <v>5</v>
      </c>
      <c r="W73" s="56">
        <v>55</v>
      </c>
      <c r="X73" s="58">
        <v>4</v>
      </c>
      <c r="Y73" s="90"/>
      <c r="Z73" s="68"/>
      <c r="AA73" s="68"/>
      <c r="AB73" s="68"/>
      <c r="AC73" s="92"/>
      <c r="AD73" s="93" t="s">
        <v>39</v>
      </c>
      <c r="AE73" s="142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</row>
    <row r="74" spans="1:188" ht="13.5" customHeight="1" x14ac:dyDescent="0.2">
      <c r="A74" s="59">
        <v>40</v>
      </c>
      <c r="B74" s="113" t="s">
        <v>89</v>
      </c>
      <c r="C74" s="55">
        <f t="shared" si="25"/>
        <v>30</v>
      </c>
      <c r="D74" s="56">
        <f t="shared" si="25"/>
        <v>30</v>
      </c>
      <c r="E74" s="57">
        <f>SUM(C74:D74)</f>
        <v>60</v>
      </c>
      <c r="F74" s="55">
        <f>SUM(Y74:AA74)</f>
        <v>65</v>
      </c>
      <c r="G74" s="56">
        <f>H74-F74</f>
        <v>10</v>
      </c>
      <c r="H74" s="56">
        <f>$B$7*I74</f>
        <v>75</v>
      </c>
      <c r="I74" s="58">
        <f>SUM(N74,S74,X74,AC74)</f>
        <v>3</v>
      </c>
      <c r="J74" s="90"/>
      <c r="K74" s="68"/>
      <c r="L74" s="68"/>
      <c r="M74" s="68"/>
      <c r="N74" s="92"/>
      <c r="O74" s="90"/>
      <c r="P74" s="68"/>
      <c r="Q74" s="68"/>
      <c r="R74" s="68"/>
      <c r="S74" s="92"/>
      <c r="T74" s="90"/>
      <c r="U74" s="68"/>
      <c r="V74" s="68"/>
      <c r="W74" s="68"/>
      <c r="X74" s="92"/>
      <c r="Y74" s="55">
        <v>30</v>
      </c>
      <c r="Z74" s="56">
        <v>30</v>
      </c>
      <c r="AA74" s="56">
        <v>5</v>
      </c>
      <c r="AB74" s="56">
        <v>10</v>
      </c>
      <c r="AC74" s="58">
        <v>3</v>
      </c>
      <c r="AD74" s="93" t="s">
        <v>39</v>
      </c>
      <c r="AE74" s="142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</row>
    <row r="75" spans="1:188" ht="13.5" customHeight="1" x14ac:dyDescent="0.2">
      <c r="A75" s="59">
        <v>41</v>
      </c>
      <c r="B75" s="113" t="s">
        <v>90</v>
      </c>
      <c r="C75" s="55">
        <f t="shared" si="25"/>
        <v>0</v>
      </c>
      <c r="D75" s="56">
        <f t="shared" si="25"/>
        <v>15</v>
      </c>
      <c r="E75" s="57">
        <f>SUM(C75:D75)</f>
        <v>15</v>
      </c>
      <c r="F75" s="55">
        <f>SUM(Y75:AA75)</f>
        <v>20</v>
      </c>
      <c r="G75" s="56">
        <f>H75-F75</f>
        <v>30</v>
      </c>
      <c r="H75" s="56">
        <f>$B$7*I75</f>
        <v>50</v>
      </c>
      <c r="I75" s="58">
        <f>SUM(N75,S75,X75,AC75)</f>
        <v>2</v>
      </c>
      <c r="J75" s="90"/>
      <c r="K75" s="68"/>
      <c r="L75" s="68"/>
      <c r="M75" s="68"/>
      <c r="N75" s="92"/>
      <c r="O75" s="90"/>
      <c r="P75" s="68"/>
      <c r="Q75" s="68"/>
      <c r="R75" s="68"/>
      <c r="S75" s="92"/>
      <c r="T75" s="90"/>
      <c r="U75" s="68"/>
      <c r="V75" s="68"/>
      <c r="W75" s="68"/>
      <c r="X75" s="92"/>
      <c r="Y75" s="55">
        <v>0</v>
      </c>
      <c r="Z75" s="56">
        <v>15</v>
      </c>
      <c r="AA75" s="56">
        <v>5</v>
      </c>
      <c r="AB75" s="56">
        <v>30</v>
      </c>
      <c r="AC75" s="58">
        <v>2</v>
      </c>
      <c r="AD75" s="93" t="s">
        <v>39</v>
      </c>
      <c r="AE75" s="142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</row>
    <row r="76" spans="1:188" ht="19.7" customHeight="1" x14ac:dyDescent="0.2">
      <c r="A76" s="329" t="s">
        <v>129</v>
      </c>
      <c r="B76" s="330"/>
      <c r="C76" s="205">
        <f t="shared" ref="C76:AC76" si="26">C60+C21+C34+C47+C50+C63+C69+C71+C72+C73+C74+C75</f>
        <v>555</v>
      </c>
      <c r="D76" s="206">
        <f t="shared" si="26"/>
        <v>1240</v>
      </c>
      <c r="E76" s="207">
        <f t="shared" si="26"/>
        <v>1795</v>
      </c>
      <c r="F76" s="205">
        <f t="shared" si="26"/>
        <v>2199</v>
      </c>
      <c r="G76" s="206">
        <f t="shared" si="26"/>
        <v>1676</v>
      </c>
      <c r="H76" s="206">
        <f t="shared" si="26"/>
        <v>3875</v>
      </c>
      <c r="I76" s="208">
        <f t="shared" si="26"/>
        <v>155</v>
      </c>
      <c r="J76" s="205">
        <f t="shared" si="26"/>
        <v>120</v>
      </c>
      <c r="K76" s="206">
        <f t="shared" si="26"/>
        <v>195</v>
      </c>
      <c r="L76" s="206">
        <f t="shared" si="26"/>
        <v>97</v>
      </c>
      <c r="M76" s="206">
        <f t="shared" si="26"/>
        <v>413</v>
      </c>
      <c r="N76" s="208">
        <f t="shared" si="26"/>
        <v>33</v>
      </c>
      <c r="O76" s="205">
        <f t="shared" si="26"/>
        <v>90</v>
      </c>
      <c r="P76" s="206">
        <f t="shared" si="26"/>
        <v>315</v>
      </c>
      <c r="Q76" s="206">
        <f t="shared" si="26"/>
        <v>115</v>
      </c>
      <c r="R76" s="206">
        <f t="shared" si="26"/>
        <v>330</v>
      </c>
      <c r="S76" s="208">
        <f t="shared" si="26"/>
        <v>34</v>
      </c>
      <c r="T76" s="205">
        <f t="shared" si="26"/>
        <v>135</v>
      </c>
      <c r="U76" s="206">
        <f t="shared" si="26"/>
        <v>415</v>
      </c>
      <c r="V76" s="206">
        <f t="shared" si="26"/>
        <v>90</v>
      </c>
      <c r="W76" s="206">
        <f t="shared" si="26"/>
        <v>410</v>
      </c>
      <c r="X76" s="208">
        <f t="shared" si="26"/>
        <v>42</v>
      </c>
      <c r="Y76" s="205">
        <f t="shared" si="26"/>
        <v>165</v>
      </c>
      <c r="Z76" s="206">
        <f t="shared" si="26"/>
        <v>330</v>
      </c>
      <c r="AA76" s="206">
        <f t="shared" si="26"/>
        <v>117</v>
      </c>
      <c r="AB76" s="206">
        <f t="shared" si="26"/>
        <v>503</v>
      </c>
      <c r="AC76" s="208">
        <f t="shared" si="26"/>
        <v>44</v>
      </c>
      <c r="AD76" s="60"/>
      <c r="AE76" s="142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</row>
    <row r="77" spans="1:188" ht="14.65" customHeight="1" x14ac:dyDescent="0.2">
      <c r="A77" s="331" t="s">
        <v>92</v>
      </c>
      <c r="B77" s="332"/>
      <c r="C77" s="209">
        <f t="shared" ref="C77:AC77" si="27">C60+C21+C34+C47+C50+C65+C69+C71+C72+C73+C74+C75</f>
        <v>525</v>
      </c>
      <c r="D77" s="210">
        <f t="shared" si="27"/>
        <v>1210</v>
      </c>
      <c r="E77" s="211">
        <f t="shared" si="27"/>
        <v>1735</v>
      </c>
      <c r="F77" s="209">
        <f t="shared" si="27"/>
        <v>2139</v>
      </c>
      <c r="G77" s="210">
        <f t="shared" si="27"/>
        <v>1736</v>
      </c>
      <c r="H77" s="210">
        <f t="shared" si="27"/>
        <v>3875</v>
      </c>
      <c r="I77" s="212">
        <f t="shared" si="27"/>
        <v>155</v>
      </c>
      <c r="J77" s="209">
        <f t="shared" si="27"/>
        <v>120</v>
      </c>
      <c r="K77" s="210">
        <f t="shared" si="27"/>
        <v>195</v>
      </c>
      <c r="L77" s="210">
        <f t="shared" si="27"/>
        <v>97</v>
      </c>
      <c r="M77" s="210">
        <f t="shared" si="27"/>
        <v>413</v>
      </c>
      <c r="N77" s="212">
        <f t="shared" si="27"/>
        <v>33</v>
      </c>
      <c r="O77" s="209">
        <f t="shared" si="27"/>
        <v>90</v>
      </c>
      <c r="P77" s="210">
        <f t="shared" si="27"/>
        <v>315</v>
      </c>
      <c r="Q77" s="210">
        <f t="shared" si="27"/>
        <v>115</v>
      </c>
      <c r="R77" s="210">
        <f t="shared" si="27"/>
        <v>330</v>
      </c>
      <c r="S77" s="212">
        <f t="shared" si="27"/>
        <v>34</v>
      </c>
      <c r="T77" s="209">
        <f t="shared" si="27"/>
        <v>120</v>
      </c>
      <c r="U77" s="210">
        <f t="shared" si="27"/>
        <v>415</v>
      </c>
      <c r="V77" s="210">
        <f t="shared" si="27"/>
        <v>90</v>
      </c>
      <c r="W77" s="210">
        <f t="shared" si="27"/>
        <v>425</v>
      </c>
      <c r="X77" s="212">
        <f t="shared" si="27"/>
        <v>42</v>
      </c>
      <c r="Y77" s="209">
        <f t="shared" si="27"/>
        <v>150</v>
      </c>
      <c r="Z77" s="210">
        <f t="shared" si="27"/>
        <v>300</v>
      </c>
      <c r="AA77" s="210">
        <f t="shared" si="27"/>
        <v>117</v>
      </c>
      <c r="AB77" s="210">
        <f t="shared" si="27"/>
        <v>553</v>
      </c>
      <c r="AC77" s="212">
        <f t="shared" si="27"/>
        <v>44</v>
      </c>
      <c r="AD77" s="60"/>
      <c r="AE77" s="142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</row>
    <row r="78" spans="1:188" ht="24.6" customHeight="1" x14ac:dyDescent="0.2">
      <c r="A78" s="324" t="s">
        <v>130</v>
      </c>
      <c r="B78" s="325"/>
      <c r="C78" s="213">
        <f>C60+C47+C50+C21+C34+C69+C71+C72+C73+C74+C75</f>
        <v>495</v>
      </c>
      <c r="D78" s="214">
        <f>D60+D47+D50+D21+D34+D69+D71+D72+D73+D74+D75</f>
        <v>1150</v>
      </c>
      <c r="E78" s="215">
        <f>E60+E47+E50+E21+E34+E69+E71+E72+E73+E74+E75</f>
        <v>1645</v>
      </c>
      <c r="F78" s="213">
        <f t="shared" ref="F78:AC78" si="28">F60+F47+F50+F21+F34+F67+F69+F71+F72+F73+F74+F75</f>
        <v>2169</v>
      </c>
      <c r="G78" s="214">
        <f t="shared" si="28"/>
        <v>1706</v>
      </c>
      <c r="H78" s="214">
        <f t="shared" si="28"/>
        <v>3875</v>
      </c>
      <c r="I78" s="216">
        <f t="shared" si="28"/>
        <v>155</v>
      </c>
      <c r="J78" s="214">
        <f t="shared" si="28"/>
        <v>120</v>
      </c>
      <c r="K78" s="214">
        <f t="shared" si="28"/>
        <v>195</v>
      </c>
      <c r="L78" s="214">
        <f t="shared" si="28"/>
        <v>97</v>
      </c>
      <c r="M78" s="214">
        <f t="shared" si="28"/>
        <v>413</v>
      </c>
      <c r="N78" s="216">
        <f t="shared" si="28"/>
        <v>33</v>
      </c>
      <c r="O78" s="214">
        <f t="shared" si="28"/>
        <v>90</v>
      </c>
      <c r="P78" s="214">
        <f t="shared" si="28"/>
        <v>315</v>
      </c>
      <c r="Q78" s="214">
        <f t="shared" si="28"/>
        <v>115</v>
      </c>
      <c r="R78" s="214">
        <f t="shared" si="28"/>
        <v>330</v>
      </c>
      <c r="S78" s="216">
        <f t="shared" si="28"/>
        <v>34</v>
      </c>
      <c r="T78" s="214">
        <f t="shared" si="28"/>
        <v>120</v>
      </c>
      <c r="U78" s="214">
        <f t="shared" si="28"/>
        <v>430</v>
      </c>
      <c r="V78" s="214">
        <f t="shared" si="28"/>
        <v>90</v>
      </c>
      <c r="W78" s="214">
        <f t="shared" si="28"/>
        <v>410</v>
      </c>
      <c r="X78" s="216">
        <f t="shared" si="28"/>
        <v>42</v>
      </c>
      <c r="Y78" s="214">
        <f t="shared" si="28"/>
        <v>150</v>
      </c>
      <c r="Z78" s="214">
        <f t="shared" si="28"/>
        <v>315</v>
      </c>
      <c r="AA78" s="214">
        <f t="shared" si="28"/>
        <v>117</v>
      </c>
      <c r="AB78" s="214">
        <f t="shared" si="28"/>
        <v>533</v>
      </c>
      <c r="AC78" s="216">
        <f t="shared" si="28"/>
        <v>44</v>
      </c>
      <c r="AD78" s="217" t="s">
        <v>94</v>
      </c>
      <c r="AE78" s="142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</row>
    <row r="79" spans="1:188" ht="15.2" customHeight="1" x14ac:dyDescent="0.2">
      <c r="A79" s="218"/>
      <c r="B79" s="219"/>
      <c r="C79" s="220"/>
      <c r="D79" s="220"/>
      <c r="E79" s="220"/>
      <c r="F79" s="221"/>
      <c r="G79" s="321" t="s">
        <v>95</v>
      </c>
      <c r="H79" s="322"/>
      <c r="I79" s="323"/>
      <c r="J79" s="343">
        <v>8</v>
      </c>
      <c r="K79" s="327"/>
      <c r="L79" s="327"/>
      <c r="M79" s="327"/>
      <c r="N79" s="333"/>
      <c r="O79" s="326">
        <v>9</v>
      </c>
      <c r="P79" s="327"/>
      <c r="Q79" s="327"/>
      <c r="R79" s="327"/>
      <c r="S79" s="333"/>
      <c r="T79" s="326">
        <v>7</v>
      </c>
      <c r="U79" s="327"/>
      <c r="V79" s="327"/>
      <c r="W79" s="327"/>
      <c r="X79" s="333"/>
      <c r="Y79" s="326">
        <v>5</v>
      </c>
      <c r="Z79" s="327"/>
      <c r="AA79" s="327"/>
      <c r="AB79" s="327"/>
      <c r="AC79" s="328"/>
      <c r="AD79" s="22">
        <f>SUM(J79:AC79)</f>
        <v>29</v>
      </c>
      <c r="AE79" s="142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</row>
    <row r="80" spans="1:188" ht="13.5" customHeight="1" x14ac:dyDescent="0.2">
      <c r="A80" s="222"/>
      <c r="B80" s="139"/>
      <c r="C80" s="223"/>
      <c r="D80" s="223"/>
      <c r="E80" s="223"/>
      <c r="F80" s="224"/>
      <c r="G80" s="340" t="s">
        <v>96</v>
      </c>
      <c r="H80" s="341"/>
      <c r="I80" s="342"/>
      <c r="J80" s="339">
        <v>3</v>
      </c>
      <c r="K80" s="314"/>
      <c r="L80" s="314"/>
      <c r="M80" s="314"/>
      <c r="N80" s="338"/>
      <c r="O80" s="337">
        <v>3</v>
      </c>
      <c r="P80" s="314"/>
      <c r="Q80" s="314"/>
      <c r="R80" s="314"/>
      <c r="S80" s="338"/>
      <c r="T80" s="337">
        <v>2</v>
      </c>
      <c r="U80" s="314"/>
      <c r="V80" s="314"/>
      <c r="W80" s="314"/>
      <c r="X80" s="338"/>
      <c r="Y80" s="337">
        <v>8</v>
      </c>
      <c r="Z80" s="314"/>
      <c r="AA80" s="314"/>
      <c r="AB80" s="314"/>
      <c r="AC80" s="315"/>
      <c r="AD80" s="80">
        <f>SUM(J80:AC80)</f>
        <v>16</v>
      </c>
      <c r="AE80" s="142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</row>
    <row r="81" spans="1:188" ht="14.1" customHeight="1" x14ac:dyDescent="0.2">
      <c r="A81" s="222"/>
      <c r="B81" s="334" t="s">
        <v>127</v>
      </c>
      <c r="C81" s="335"/>
      <c r="D81" s="335"/>
      <c r="E81" s="335"/>
      <c r="F81" s="335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</row>
    <row r="82" spans="1:188" ht="13.7" customHeight="1" x14ac:dyDescent="0.2">
      <c r="A82" s="222"/>
      <c r="B82" s="316" t="s">
        <v>98</v>
      </c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225"/>
      <c r="AD82" s="226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</row>
    <row r="83" spans="1:188" ht="13.7" customHeight="1" x14ac:dyDescent="0.2">
      <c r="A83" s="222"/>
      <c r="B83" s="227" t="s">
        <v>99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5"/>
      <c r="O83" s="222"/>
      <c r="P83" s="222"/>
      <c r="Q83" s="222"/>
      <c r="R83" s="222"/>
      <c r="S83" s="225"/>
      <c r="T83" s="222"/>
      <c r="U83" s="222"/>
      <c r="V83" s="222"/>
      <c r="W83" s="222"/>
      <c r="X83" s="225"/>
      <c r="Y83" s="222"/>
      <c r="Z83" s="222"/>
      <c r="AA83" s="222"/>
      <c r="AB83" s="222"/>
      <c r="AC83" s="225"/>
      <c r="AD83" s="226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</row>
    <row r="84" spans="1:188" ht="13.7" customHeight="1" x14ac:dyDescent="0.2">
      <c r="A84" s="222"/>
      <c r="B84" s="227" t="s">
        <v>100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5"/>
      <c r="O84" s="222"/>
      <c r="P84" s="222"/>
      <c r="Q84" s="222"/>
      <c r="R84" s="222"/>
      <c r="S84" s="225"/>
      <c r="T84" s="222"/>
      <c r="U84" s="222"/>
      <c r="V84" s="222"/>
      <c r="W84" s="222"/>
      <c r="X84" s="225"/>
      <c r="Y84" s="222"/>
      <c r="Z84" s="222"/>
      <c r="AA84" s="222"/>
      <c r="AB84" s="222"/>
      <c r="AC84" s="225"/>
      <c r="AD84" s="226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</row>
    <row r="85" spans="1:188" ht="13.7" customHeight="1" x14ac:dyDescent="0.2">
      <c r="A85" s="139"/>
      <c r="B85" s="227" t="s">
        <v>101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</row>
    <row r="86" spans="1:188" ht="13.7" customHeight="1" x14ac:dyDescent="0.2">
      <c r="A86" s="228"/>
      <c r="B86" s="229" t="s">
        <v>102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0"/>
      <c r="FK86" s="230"/>
      <c r="FL86" s="230"/>
      <c r="FM86" s="230"/>
      <c r="FN86" s="230"/>
      <c r="FO86" s="230"/>
      <c r="FP86" s="230"/>
      <c r="FQ86" s="230"/>
      <c r="FR86" s="230"/>
      <c r="FS86" s="230"/>
      <c r="FT86" s="230"/>
      <c r="FU86" s="230"/>
      <c r="FV86" s="230"/>
      <c r="FW86" s="230"/>
      <c r="FX86" s="230"/>
      <c r="FY86" s="230"/>
      <c r="FZ86" s="230"/>
      <c r="GA86" s="230"/>
      <c r="GB86" s="230"/>
      <c r="GC86" s="230"/>
      <c r="GD86" s="230"/>
      <c r="GE86" s="230"/>
      <c r="GF86" s="231"/>
    </row>
  </sheetData>
  <mergeCells count="34">
    <mergeCell ref="H7:H9"/>
    <mergeCell ref="I7:I9"/>
    <mergeCell ref="O79:S79"/>
    <mergeCell ref="J79:N79"/>
    <mergeCell ref="A2:AD2"/>
    <mergeCell ref="A3:AD3"/>
    <mergeCell ref="A5:AD5"/>
    <mergeCell ref="A6:AD6"/>
    <mergeCell ref="Y8:AC8"/>
    <mergeCell ref="AD7:AD9"/>
    <mergeCell ref="J8:N8"/>
    <mergeCell ref="O8:S8"/>
    <mergeCell ref="T8:X8"/>
    <mergeCell ref="D4:AB4"/>
    <mergeCell ref="J7:AC7"/>
    <mergeCell ref="C7:E8"/>
    <mergeCell ref="F7:F9"/>
    <mergeCell ref="G7:G9"/>
    <mergeCell ref="B35:AD35"/>
    <mergeCell ref="J33:AC33"/>
    <mergeCell ref="B82:AB82"/>
    <mergeCell ref="B68:AC68"/>
    <mergeCell ref="G79:I79"/>
    <mergeCell ref="A78:B78"/>
    <mergeCell ref="Y79:AC79"/>
    <mergeCell ref="A76:B76"/>
    <mergeCell ref="A77:B77"/>
    <mergeCell ref="T79:X79"/>
    <mergeCell ref="B81:AD81"/>
    <mergeCell ref="Y80:AC80"/>
    <mergeCell ref="T80:X80"/>
    <mergeCell ref="O80:S80"/>
    <mergeCell ref="J80:N80"/>
    <mergeCell ref="G80:I80"/>
  </mergeCells>
  <pageMargins left="0.23622000000000001" right="0.23622000000000001" top="0.748031" bottom="0.748031" header="0.31496099999999999" footer="0.31496099999999999"/>
  <pageSetup scale="7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WF II st</vt:lpstr>
      <vt:lpstr>WF II st. 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Małgorzata Derzechowska</cp:lastModifiedBy>
  <dcterms:modified xsi:type="dcterms:W3CDTF">2019-10-29T09:31:19Z</dcterms:modified>
</cp:coreProperties>
</file>