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rzechowska\Desktop\UCHWAŁY 22.10.2019\5\"/>
    </mc:Choice>
  </mc:AlternateContent>
  <bookViews>
    <workbookView xWindow="0" yWindow="0" windowWidth="18165" windowHeight="7800" tabRatio="921"/>
  </bookViews>
  <sheets>
    <sheet name="sport-piłka nożna" sheetId="18" r:id="rId1"/>
  </sheets>
  <calcPr calcId="162913"/>
</workbook>
</file>

<file path=xl/calcChain.xml><?xml version="1.0" encoding="utf-8"?>
<calcChain xmlns="http://schemas.openxmlformats.org/spreadsheetml/2006/main">
  <c r="J33" i="18" l="1"/>
  <c r="K33" i="18"/>
  <c r="L33" i="18"/>
  <c r="M33" i="18"/>
  <c r="N33" i="18"/>
  <c r="O33" i="18"/>
  <c r="P33" i="18"/>
  <c r="Q33" i="18"/>
  <c r="R33" i="18"/>
  <c r="S33" i="18"/>
  <c r="T39" i="18"/>
  <c r="U39" i="18"/>
  <c r="V39" i="18"/>
  <c r="W39" i="18"/>
  <c r="X39" i="18"/>
  <c r="AI52" i="18"/>
  <c r="AJ52" i="18"/>
  <c r="AK52" i="18"/>
  <c r="AL52" i="18"/>
  <c r="AM52" i="18"/>
  <c r="Y45" i="18"/>
  <c r="Z45" i="18"/>
  <c r="AA45" i="18"/>
  <c r="AB45" i="18"/>
  <c r="AC45" i="18"/>
  <c r="J45" i="18"/>
  <c r="K45" i="18"/>
  <c r="L45" i="18"/>
  <c r="M45" i="18"/>
  <c r="N45" i="18"/>
  <c r="N52" i="18" l="1"/>
  <c r="M52" i="18"/>
  <c r="L52" i="18"/>
  <c r="K52" i="18"/>
  <c r="J52" i="18"/>
  <c r="S52" i="18"/>
  <c r="R52" i="18"/>
  <c r="Q52" i="18"/>
  <c r="P52" i="18"/>
  <c r="O52" i="18"/>
  <c r="X52" i="18"/>
  <c r="W52" i="18"/>
  <c r="V52" i="18"/>
  <c r="U52" i="18"/>
  <c r="T52" i="18"/>
  <c r="AC52" i="18"/>
  <c r="AB52" i="18"/>
  <c r="AA52" i="18"/>
  <c r="Z52" i="18"/>
  <c r="Y52" i="18"/>
  <c r="AD52" i="18"/>
  <c r="AE52" i="18"/>
  <c r="AF52" i="18"/>
  <c r="AG52" i="18"/>
  <c r="AH52" i="18"/>
  <c r="C31" i="18"/>
  <c r="D31" i="18"/>
  <c r="C32" i="18"/>
  <c r="D32" i="18"/>
  <c r="I51" i="18"/>
  <c r="H51" i="18" s="1"/>
  <c r="F51" i="18"/>
  <c r="D51" i="18"/>
  <c r="C51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AL33" i="18"/>
  <c r="AM33" i="18"/>
  <c r="T33" i="18"/>
  <c r="I32" i="18"/>
  <c r="H32" i="18" s="1"/>
  <c r="F32" i="18"/>
  <c r="E32" i="18" l="1"/>
  <c r="G51" i="18"/>
  <c r="E31" i="18"/>
  <c r="E51" i="18"/>
  <c r="G32" i="18"/>
  <c r="I59" i="18" l="1"/>
  <c r="H59" i="18" s="1"/>
  <c r="F59" i="18"/>
  <c r="D59" i="18"/>
  <c r="C59" i="18"/>
  <c r="E59" i="18" s="1"/>
  <c r="G59" i="18" l="1"/>
  <c r="AD39" i="18"/>
  <c r="AE39" i="18"/>
  <c r="AF39" i="18"/>
  <c r="AG39" i="18"/>
  <c r="AH39" i="18"/>
  <c r="Y39" i="18"/>
  <c r="Z39" i="18"/>
  <c r="AA39" i="18"/>
  <c r="AB39" i="18"/>
  <c r="AC39" i="18"/>
  <c r="C37" i="18"/>
  <c r="D37" i="18"/>
  <c r="F37" i="18"/>
  <c r="I37" i="18"/>
  <c r="H37" i="18" s="1"/>
  <c r="C38" i="18"/>
  <c r="D38" i="18"/>
  <c r="F38" i="18"/>
  <c r="I38" i="18"/>
  <c r="H38" i="18" s="1"/>
  <c r="G38" i="18" l="1"/>
  <c r="E38" i="18"/>
  <c r="G37" i="18"/>
  <c r="E37" i="18"/>
  <c r="C56" i="18" l="1"/>
  <c r="D56" i="18"/>
  <c r="F56" i="18"/>
  <c r="I56" i="18"/>
  <c r="H56" i="18" s="1"/>
  <c r="I68" i="18"/>
  <c r="F68" i="18"/>
  <c r="D68" i="18"/>
  <c r="G56" i="18" l="1"/>
  <c r="E56" i="18"/>
  <c r="AD65" i="18" l="1"/>
  <c r="AE65" i="18"/>
  <c r="AF65" i="18"/>
  <c r="AG65" i="18"/>
  <c r="AH65" i="18"/>
  <c r="AI65" i="18"/>
  <c r="AJ65" i="18"/>
  <c r="AK65" i="18"/>
  <c r="AL65" i="18"/>
  <c r="AM65" i="18"/>
  <c r="J62" i="18"/>
  <c r="O45" i="18"/>
  <c r="P45" i="18"/>
  <c r="Q45" i="18"/>
  <c r="R45" i="18"/>
  <c r="S45" i="18"/>
  <c r="T45" i="18"/>
  <c r="U45" i="18"/>
  <c r="V45" i="18"/>
  <c r="W45" i="18"/>
  <c r="X45" i="18"/>
  <c r="AD45" i="18"/>
  <c r="AE45" i="18"/>
  <c r="AF45" i="18"/>
  <c r="AG45" i="18"/>
  <c r="AH45" i="18"/>
  <c r="AI45" i="18"/>
  <c r="AJ45" i="18"/>
  <c r="AK45" i="18"/>
  <c r="AL45" i="18"/>
  <c r="AM45" i="18"/>
  <c r="K39" i="18"/>
  <c r="L39" i="18"/>
  <c r="M39" i="18"/>
  <c r="N39" i="18"/>
  <c r="O39" i="18"/>
  <c r="P39" i="18"/>
  <c r="Q39" i="18"/>
  <c r="R39" i="18"/>
  <c r="S39" i="18"/>
  <c r="AI39" i="18"/>
  <c r="AJ39" i="18"/>
  <c r="AK39" i="18"/>
  <c r="AL39" i="18"/>
  <c r="AM39" i="18"/>
  <c r="J39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J18" i="18"/>
  <c r="J69" i="18" s="1"/>
  <c r="AH69" i="18" l="1"/>
  <c r="Z69" i="18"/>
  <c r="AL69" i="18"/>
  <c r="AC69" i="18"/>
  <c r="Y69" i="18"/>
  <c r="L69" i="18"/>
  <c r="M69" i="18"/>
  <c r="AE69" i="18"/>
  <c r="K69" i="18"/>
  <c r="N69" i="18"/>
  <c r="R69" i="18"/>
  <c r="O69" i="18"/>
  <c r="S69" i="18"/>
  <c r="AA69" i="18"/>
  <c r="T69" i="18"/>
  <c r="X69" i="18"/>
  <c r="W69" i="18"/>
  <c r="V69" i="18"/>
  <c r="U69" i="18"/>
  <c r="AG69" i="18"/>
  <c r="AJ69" i="18"/>
  <c r="AM69" i="18"/>
  <c r="AI69" i="18"/>
  <c r="AF69" i="18"/>
  <c r="P69" i="18"/>
  <c r="AB69" i="18"/>
  <c r="AK69" i="18"/>
  <c r="Q69" i="18"/>
  <c r="AD69" i="18"/>
  <c r="I31" i="18"/>
  <c r="H31" i="18" s="1"/>
  <c r="F31" i="18"/>
  <c r="G31" i="18" l="1"/>
  <c r="D64" i="18" l="1"/>
  <c r="C64" i="18"/>
  <c r="F64" i="18"/>
  <c r="I64" i="18"/>
  <c r="E61" i="18"/>
  <c r="C35" i="18"/>
  <c r="D35" i="18"/>
  <c r="C16" i="18"/>
  <c r="D16" i="18"/>
  <c r="C26" i="18"/>
  <c r="D26" i="18"/>
  <c r="C14" i="18"/>
  <c r="D14" i="18"/>
  <c r="C41" i="18"/>
  <c r="D41" i="18"/>
  <c r="C17" i="18"/>
  <c r="D17" i="18"/>
  <c r="C42" i="18"/>
  <c r="D42" i="18"/>
  <c r="C43" i="18"/>
  <c r="D43" i="18"/>
  <c r="C36" i="18"/>
  <c r="D36" i="18"/>
  <c r="C58" i="18"/>
  <c r="D58" i="18"/>
  <c r="C24" i="18"/>
  <c r="D24" i="18"/>
  <c r="C50" i="18"/>
  <c r="D50" i="18"/>
  <c r="C47" i="18"/>
  <c r="D47" i="18"/>
  <c r="C49" i="18"/>
  <c r="D49" i="18"/>
  <c r="C48" i="18"/>
  <c r="D48" i="18"/>
  <c r="C57" i="18"/>
  <c r="D57" i="18"/>
  <c r="C44" i="18"/>
  <c r="D44" i="18"/>
  <c r="C67" i="18"/>
  <c r="C68" i="18" s="1"/>
  <c r="C13" i="18"/>
  <c r="D13" i="18"/>
  <c r="C22" i="18"/>
  <c r="D22" i="18"/>
  <c r="C23" i="18"/>
  <c r="D23" i="18"/>
  <c r="C25" i="18"/>
  <c r="D25" i="18"/>
  <c r="C30" i="18"/>
  <c r="C33" i="18" s="1"/>
  <c r="D30" i="18"/>
  <c r="D33" i="18" s="1"/>
  <c r="C55" i="18"/>
  <c r="D55" i="18"/>
  <c r="C54" i="18"/>
  <c r="D54" i="18"/>
  <c r="C27" i="18"/>
  <c r="D27" i="18"/>
  <c r="D15" i="18"/>
  <c r="C15" i="18"/>
  <c r="D12" i="18"/>
  <c r="C12" i="18"/>
  <c r="D11" i="18"/>
  <c r="C11" i="18"/>
  <c r="D21" i="18"/>
  <c r="C21" i="18"/>
  <c r="D20" i="18"/>
  <c r="C20" i="18"/>
  <c r="AN72" i="18"/>
  <c r="AN71" i="18"/>
  <c r="I61" i="18"/>
  <c r="H61" i="18" s="1"/>
  <c r="F61" i="18"/>
  <c r="I60" i="18"/>
  <c r="H60" i="18" s="1"/>
  <c r="G60" i="18" s="1"/>
  <c r="D60" i="18"/>
  <c r="C60" i="18"/>
  <c r="H67" i="18"/>
  <c r="I44" i="18"/>
  <c r="H44" i="18" s="1"/>
  <c r="F44" i="18"/>
  <c r="I57" i="18"/>
  <c r="H57" i="18" s="1"/>
  <c r="F57" i="18"/>
  <c r="I48" i="18"/>
  <c r="F48" i="18"/>
  <c r="I49" i="18"/>
  <c r="H49" i="18" s="1"/>
  <c r="F49" i="18"/>
  <c r="I47" i="18"/>
  <c r="H47" i="18" s="1"/>
  <c r="F47" i="18"/>
  <c r="I50" i="18"/>
  <c r="F50" i="18"/>
  <c r="I24" i="18"/>
  <c r="H24" i="18" s="1"/>
  <c r="F24" i="18"/>
  <c r="I58" i="18"/>
  <c r="H58" i="18" s="1"/>
  <c r="F58" i="18"/>
  <c r="I36" i="18"/>
  <c r="H36" i="18" s="1"/>
  <c r="F36" i="18"/>
  <c r="I43" i="18"/>
  <c r="F43" i="18"/>
  <c r="I42" i="18"/>
  <c r="H42" i="18" s="1"/>
  <c r="F42" i="18"/>
  <c r="I17" i="18"/>
  <c r="H17" i="18" s="1"/>
  <c r="F17" i="18"/>
  <c r="I41" i="18"/>
  <c r="H41" i="18" s="1"/>
  <c r="F41" i="18"/>
  <c r="I14" i="18"/>
  <c r="H14" i="18" s="1"/>
  <c r="F14" i="18"/>
  <c r="I26" i="18"/>
  <c r="H26" i="18" s="1"/>
  <c r="F26" i="18"/>
  <c r="I16" i="18"/>
  <c r="F16" i="18"/>
  <c r="I35" i="18"/>
  <c r="F35" i="18"/>
  <c r="I27" i="18"/>
  <c r="H27" i="18" s="1"/>
  <c r="F27" i="18"/>
  <c r="I54" i="18"/>
  <c r="F54" i="18"/>
  <c r="I55" i="18"/>
  <c r="H55" i="18" s="1"/>
  <c r="F55" i="18"/>
  <c r="I30" i="18"/>
  <c r="I33" i="18" s="1"/>
  <c r="F30" i="18"/>
  <c r="F33" i="18" s="1"/>
  <c r="I25" i="18"/>
  <c r="F25" i="18"/>
  <c r="I23" i="18"/>
  <c r="H23" i="18" s="1"/>
  <c r="F23" i="18"/>
  <c r="I22" i="18"/>
  <c r="H22" i="18" s="1"/>
  <c r="F22" i="18"/>
  <c r="I13" i="18"/>
  <c r="H13" i="18" s="1"/>
  <c r="F13" i="18"/>
  <c r="I15" i="18"/>
  <c r="H15" i="18" s="1"/>
  <c r="F15" i="18"/>
  <c r="I12" i="18"/>
  <c r="H12" i="18" s="1"/>
  <c r="F12" i="18"/>
  <c r="I11" i="18"/>
  <c r="H11" i="18" s="1"/>
  <c r="F11" i="18"/>
  <c r="I21" i="18"/>
  <c r="H21" i="18" s="1"/>
  <c r="F21" i="18"/>
  <c r="I20" i="18"/>
  <c r="H20" i="18" s="1"/>
  <c r="F20" i="18"/>
  <c r="C28" i="18" l="1"/>
  <c r="F52" i="18"/>
  <c r="H50" i="18"/>
  <c r="G50" i="18" s="1"/>
  <c r="I52" i="18"/>
  <c r="G67" i="18"/>
  <c r="G68" i="18" s="1"/>
  <c r="H68" i="18"/>
  <c r="C52" i="18"/>
  <c r="C45" i="18"/>
  <c r="H64" i="18"/>
  <c r="H65" i="18" s="1"/>
  <c r="I65" i="18"/>
  <c r="H30" i="18"/>
  <c r="H33" i="18" s="1"/>
  <c r="D28" i="18"/>
  <c r="D39" i="18"/>
  <c r="F65" i="18"/>
  <c r="F45" i="18"/>
  <c r="D62" i="18"/>
  <c r="C39" i="18"/>
  <c r="C65" i="18"/>
  <c r="C62" i="18"/>
  <c r="D52" i="18"/>
  <c r="D45" i="18"/>
  <c r="D65" i="18"/>
  <c r="F28" i="18"/>
  <c r="H48" i="18"/>
  <c r="H43" i="18"/>
  <c r="H45" i="18" s="1"/>
  <c r="I45" i="18"/>
  <c r="F39" i="18"/>
  <c r="F62" i="18"/>
  <c r="H54" i="18"/>
  <c r="H62" i="18" s="1"/>
  <c r="I62" i="18"/>
  <c r="H35" i="18"/>
  <c r="H39" i="18" s="1"/>
  <c r="I39" i="18"/>
  <c r="H25" i="18"/>
  <c r="H28" i="18" s="1"/>
  <c r="I28" i="18"/>
  <c r="D18" i="18"/>
  <c r="F18" i="18"/>
  <c r="C18" i="18"/>
  <c r="H16" i="18"/>
  <c r="H18" i="18" s="1"/>
  <c r="I18" i="18"/>
  <c r="E24" i="18"/>
  <c r="E42" i="18"/>
  <c r="E41" i="18"/>
  <c r="E26" i="18"/>
  <c r="E16" i="18"/>
  <c r="E17" i="18"/>
  <c r="E13" i="18"/>
  <c r="E20" i="18"/>
  <c r="E11" i="18"/>
  <c r="E27" i="18"/>
  <c r="E30" i="18"/>
  <c r="E33" i="18" s="1"/>
  <c r="E50" i="18"/>
  <c r="E12" i="18"/>
  <c r="E43" i="18"/>
  <c r="E67" i="18"/>
  <c r="E57" i="18"/>
  <c r="E49" i="18"/>
  <c r="E44" i="18"/>
  <c r="E25" i="18"/>
  <c r="E15" i="18"/>
  <c r="E54" i="18"/>
  <c r="E14" i="18"/>
  <c r="E21" i="18"/>
  <c r="E48" i="18"/>
  <c r="E47" i="18"/>
  <c r="E36" i="18"/>
  <c r="E35" i="18"/>
  <c r="E58" i="18"/>
  <c r="E64" i="18"/>
  <c r="E23" i="18"/>
  <c r="E55" i="18"/>
  <c r="E22" i="18"/>
  <c r="G21" i="18"/>
  <c r="E60" i="18"/>
  <c r="G12" i="18"/>
  <c r="G57" i="18"/>
  <c r="G22" i="18"/>
  <c r="G20" i="18"/>
  <c r="G23" i="18"/>
  <c r="G17" i="18"/>
  <c r="G24" i="18"/>
  <c r="G49" i="18"/>
  <c r="G61" i="18"/>
  <c r="G55" i="18"/>
  <c r="G14" i="18"/>
  <c r="G13" i="18"/>
  <c r="G58" i="18"/>
  <c r="G47" i="18"/>
  <c r="G44" i="18"/>
  <c r="G15" i="18"/>
  <c r="G27" i="18"/>
  <c r="G26" i="18"/>
  <c r="G41" i="18"/>
  <c r="G42" i="18"/>
  <c r="G36" i="18"/>
  <c r="G11" i="18"/>
  <c r="H52" i="18" l="1"/>
  <c r="H69" i="18" s="1"/>
  <c r="D69" i="18"/>
  <c r="F69" i="18"/>
  <c r="I69" i="18"/>
  <c r="G43" i="18"/>
  <c r="G45" i="18" s="1"/>
  <c r="E39" i="18"/>
  <c r="G64" i="18"/>
  <c r="E62" i="18"/>
  <c r="G30" i="18"/>
  <c r="G33" i="18" s="1"/>
  <c r="G16" i="18"/>
  <c r="G18" i="18" s="1"/>
  <c r="E65" i="18"/>
  <c r="E45" i="18"/>
  <c r="E52" i="18"/>
  <c r="G35" i="18"/>
  <c r="G39" i="18" s="1"/>
  <c r="G65" i="18"/>
  <c r="G25" i="18"/>
  <c r="G28" i="18" s="1"/>
  <c r="C69" i="18"/>
  <c r="G54" i="18"/>
  <c r="G62" i="18" s="1"/>
  <c r="G48" i="18"/>
  <c r="G52" i="18" s="1"/>
  <c r="E28" i="18"/>
  <c r="E18" i="18"/>
  <c r="E68" i="18"/>
  <c r="G69" i="18" l="1"/>
  <c r="E69" i="18"/>
</calcChain>
</file>

<file path=xl/sharedStrings.xml><?xml version="1.0" encoding="utf-8"?>
<sst xmlns="http://schemas.openxmlformats.org/spreadsheetml/2006/main" count="160" uniqueCount="101">
  <si>
    <t>PLAN  STUDIÓW STACJONARNYCH</t>
  </si>
  <si>
    <t>Akademia Wychowania Fizycznego Józefa Piłsudskiego w Warszawie</t>
  </si>
  <si>
    <t>Wymiar godzin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</si>
  <si>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</si>
  <si>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</si>
  <si>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</si>
  <si>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</si>
  <si>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</si>
  <si>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</si>
  <si>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</si>
  <si>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</si>
  <si>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E</t>
  </si>
  <si>
    <t>Z-3</t>
  </si>
  <si>
    <t>Z-1</t>
  </si>
  <si>
    <t>E-2</t>
  </si>
  <si>
    <t>E-3</t>
  </si>
  <si>
    <t>E-4</t>
  </si>
  <si>
    <t>Z-2</t>
  </si>
  <si>
    <t>Z-4</t>
  </si>
  <si>
    <t>E-1</t>
  </si>
  <si>
    <t>I</t>
  </si>
  <si>
    <t>II</t>
  </si>
  <si>
    <t>Łącznie</t>
  </si>
  <si>
    <t>ZALICZENIA</t>
  </si>
  <si>
    <t>EGZAMINY</t>
  </si>
  <si>
    <t>k</t>
  </si>
  <si>
    <t>pw</t>
  </si>
  <si>
    <t>III</t>
  </si>
  <si>
    <t>Realizowany w wybranym semestrze</t>
  </si>
  <si>
    <t>V</t>
  </si>
  <si>
    <t>Pływanie</t>
  </si>
  <si>
    <t>IV</t>
  </si>
  <si>
    <t>VI</t>
  </si>
  <si>
    <t>Zajęcia kontak-towe**</t>
  </si>
  <si>
    <t>w</t>
  </si>
  <si>
    <t>ćw</t>
  </si>
  <si>
    <t>Język obcy*</t>
  </si>
  <si>
    <t>E-6</t>
  </si>
  <si>
    <t xml:space="preserve">RAZEM   </t>
  </si>
  <si>
    <t>Anatomia</t>
  </si>
  <si>
    <t>Pedagogika</t>
  </si>
  <si>
    <t>Z-6</t>
  </si>
  <si>
    <t>E-5</t>
  </si>
  <si>
    <t>Z-5</t>
  </si>
  <si>
    <t>Pierwsza pomoc przedmedyczna</t>
  </si>
  <si>
    <t>Przedmiot ogólnouczelniany lub niezwiązany z kierunkiem studiów*</t>
  </si>
  <si>
    <t>Z-1-6</t>
  </si>
  <si>
    <t>Socjologia sportu</t>
  </si>
  <si>
    <t>Genetyka w sporcie</t>
  </si>
  <si>
    <t xml:space="preserve">Żywienie w sporcie </t>
  </si>
  <si>
    <t>Odnowa biologiczna</t>
  </si>
  <si>
    <t>Nauczanie czynności ruchowych</t>
  </si>
  <si>
    <t>Coaching sportowy</t>
  </si>
  <si>
    <t>Specjalizacja zawodowa*</t>
  </si>
  <si>
    <t>Praktyki zawodowe</t>
  </si>
  <si>
    <t>Technologia informacyjna</t>
  </si>
  <si>
    <t xml:space="preserve">KIERUNEK SPORT I STOPIEŃ </t>
  </si>
  <si>
    <t>Moduł menadżerski</t>
  </si>
  <si>
    <t>Moduł naukowo-badawczy</t>
  </si>
  <si>
    <t>Moduł szkolenia w piłce nożnej</t>
  </si>
  <si>
    <t>Moduł przygotowania motorycznego</t>
  </si>
  <si>
    <t>Moduł ćwiczeń usprawniających</t>
  </si>
  <si>
    <t>Moduł działań profilaktyczno-zdrowotnych</t>
  </si>
  <si>
    <t>Moduł przedmiotów ogólnouczelnianych</t>
  </si>
  <si>
    <t>Moduł rozwoju osobistego i relacji społecznych</t>
  </si>
  <si>
    <t>Moduł biologicznego wspomagania procesu szkolenia sportowego</t>
  </si>
  <si>
    <t>VII</t>
  </si>
  <si>
    <t>VIII</t>
  </si>
  <si>
    <t>IX</t>
  </si>
  <si>
    <t>E-2,6</t>
  </si>
  <si>
    <t>Historia sportu</t>
  </si>
  <si>
    <t>Nowoczesne formy aktywności fizycznej*</t>
  </si>
  <si>
    <r>
      <t>*Zajęcia ruchowe (do wyboru)</t>
    </r>
    <r>
      <rPr>
        <sz val="9"/>
        <rFont val="Times New Roman"/>
        <family val="1"/>
        <charset val="238"/>
      </rPr>
      <t>: trening funkcjonalny, trening obwodowy, pilates oraz inne propozycje katedr</t>
    </r>
  </si>
  <si>
    <t>Z-1-3</t>
  </si>
  <si>
    <t>Fizjologia wysiłku fizycznego*</t>
  </si>
  <si>
    <t>Biochemia wysiłku fizycznego*</t>
  </si>
  <si>
    <t>Antropomotoryka*</t>
  </si>
  <si>
    <t>Biolog. uwarunk. wysiłku w piłce nożnej*</t>
  </si>
  <si>
    <t>Psychologia sportu*</t>
  </si>
  <si>
    <t>Etyka*</t>
  </si>
  <si>
    <t>Zarządzanie i marketing w piłce nożnej*</t>
  </si>
  <si>
    <t>Zarządzanie przedsięwzięciami sportowymi*</t>
  </si>
  <si>
    <t>Teoria i technologia treningu sportowego*</t>
  </si>
  <si>
    <t>Przygotowanie kondycyjne w piłce nożnej*</t>
  </si>
  <si>
    <t>Przygotowanie koordynacyjne w piłce nożnej*</t>
  </si>
  <si>
    <t>Traumatologia w piłce nożnej*</t>
  </si>
  <si>
    <t>Ćwiczenia gimnastyczne w piłce nożnej*</t>
  </si>
  <si>
    <t>Ćwicznia lekkoatletyczne w piłce nożnej*</t>
  </si>
  <si>
    <t>Gry zespołowe*</t>
  </si>
  <si>
    <t>Filozofia gry w piłkę nożną*</t>
  </si>
  <si>
    <t>Historia piłki nożnej*</t>
  </si>
  <si>
    <t>Przywództwo i budowanie drużyny*</t>
  </si>
  <si>
    <t>Analiza gry w pilce nożnej*</t>
  </si>
  <si>
    <t>Gry i zabawy w piłce nożnej*</t>
  </si>
  <si>
    <t>Futsal*</t>
  </si>
  <si>
    <t>Badania naukowe w piłce nożnej*</t>
  </si>
  <si>
    <t>Ekonomiczno-prawne podstawy działalności biznesowej w sporcie</t>
  </si>
  <si>
    <t>Biomechanika sportu</t>
  </si>
  <si>
    <t>SPECJALNOŚĆ - PIŁKA NOŻNA</t>
  </si>
  <si>
    <t>Wydział Wychowania Fizycznego i Zdrowia w Białej Podlaskiej</t>
  </si>
  <si>
    <t>Zał. nr 10 do Uchwały 5/2019/2020 z dn. 22.10.2019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</si>
</sst>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Font="0" applyBorder="0" applyAlignment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1" borderId="10" applyNumberFormat="0" applyFon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</cellStyleXfs>
  <cellXfs count="175">
    <xf numFmtId="0" fontId="0" fillId="0" borderId="0" xfId="0"/>
    <xf numFmtId="0" fontId="0" fillId="0" borderId="0" xfId="0" applyFill="1"/>
    <xf numFmtId="0" fontId="17" fillId="0" borderId="0" xfId="0" applyFont="1" applyFill="1" applyBorder="1"/>
    <xf numFmtId="0" fontId="17" fillId="0" borderId="0" xfId="0" applyFont="1" applyFill="1"/>
    <xf numFmtId="0" fontId="20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12" borderId="33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12" borderId="55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right"/>
    </xf>
    <xf numFmtId="0" fontId="19" fillId="12" borderId="45" xfId="0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0" fontId="29" fillId="12" borderId="3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left"/>
    </xf>
    <xf numFmtId="0" fontId="19" fillId="0" borderId="6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53" xfId="0" applyFont="1" applyFill="1" applyBorder="1"/>
    <xf numFmtId="0" fontId="4" fillId="0" borderId="34" xfId="0" applyFont="1" applyBorder="1"/>
    <xf numFmtId="0" fontId="0" fillId="0" borderId="46" xfId="0" applyBorder="1"/>
    <xf numFmtId="0" fontId="19" fillId="0" borderId="43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/>
    </xf>
    <xf numFmtId="0" fontId="4" fillId="0" borderId="55" xfId="0" applyFont="1" applyBorder="1"/>
    <xf numFmtId="0" fontId="19" fillId="0" borderId="46" xfId="0" applyFont="1" applyFill="1" applyBorder="1" applyAlignment="1">
      <alignment horizontal="center"/>
    </xf>
    <xf numFmtId="0" fontId="19" fillId="12" borderId="46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0" fillId="0" borderId="6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7" fillId="0" borderId="55" xfId="0" applyFont="1" applyFill="1" applyBorder="1" applyAlignment="1">
      <alignment horizontal="left"/>
    </xf>
    <xf numFmtId="0" fontId="31" fillId="12" borderId="55" xfId="0" applyFont="1" applyFill="1" applyBorder="1" applyAlignment="1">
      <alignment horizontal="left"/>
    </xf>
    <xf numFmtId="0" fontId="17" fillId="12" borderId="55" xfId="0" applyFont="1" applyFill="1" applyBorder="1" applyAlignment="1">
      <alignment horizontal="left"/>
    </xf>
    <xf numFmtId="0" fontId="17" fillId="0" borderId="54" xfId="0" applyFont="1" applyFill="1" applyBorder="1" applyAlignment="1">
      <alignment horizontal="left"/>
    </xf>
    <xf numFmtId="0" fontId="17" fillId="0" borderId="55" xfId="0" applyFont="1" applyFill="1" applyBorder="1"/>
    <xf numFmtId="0" fontId="19" fillId="0" borderId="11" xfId="0" applyFont="1" applyFill="1" applyBorder="1" applyAlignment="1">
      <alignment horizontal="center"/>
    </xf>
    <xf numFmtId="0" fontId="0" fillId="0" borderId="33" xfId="0" applyBorder="1"/>
    <xf numFmtId="0" fontId="19" fillId="0" borderId="56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left" wrapText="1"/>
    </xf>
    <xf numFmtId="0" fontId="29" fillId="0" borderId="23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0" fillId="0" borderId="60" xfId="0" applyBorder="1"/>
    <xf numFmtId="0" fontId="17" fillId="0" borderId="60" xfId="0" applyFont="1" applyFill="1" applyBorder="1"/>
    <xf numFmtId="0" fontId="19" fillId="0" borderId="18" xfId="0" applyFont="1" applyFill="1" applyBorder="1" applyAlignment="1">
      <alignment horizontal="left"/>
    </xf>
    <xf numFmtId="0" fontId="34" fillId="0" borderId="41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0" fillId="0" borderId="68" xfId="0" applyBorder="1"/>
    <xf numFmtId="0" fontId="31" fillId="0" borderId="12" xfId="0" applyFont="1" applyFill="1" applyBorder="1" applyAlignment="1">
      <alignment wrapText="1"/>
    </xf>
    <xf numFmtId="0" fontId="19" fillId="0" borderId="61" xfId="0" applyFont="1" applyFill="1" applyBorder="1" applyAlignment="1">
      <alignment horizontal="left"/>
    </xf>
    <xf numFmtId="0" fontId="17" fillId="12" borderId="12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32" fillId="12" borderId="45" xfId="0" applyFont="1" applyFill="1" applyBorder="1"/>
    <xf numFmtId="0" fontId="17" fillId="12" borderId="45" xfId="0" applyFont="1" applyFill="1" applyBorder="1" applyAlignment="1">
      <alignment wrapText="1"/>
    </xf>
    <xf numFmtId="0" fontId="17" fillId="12" borderId="45" xfId="0" applyFont="1" applyFill="1" applyBorder="1"/>
    <xf numFmtId="0" fontId="34" fillId="0" borderId="20" xfId="0" applyFont="1" applyFill="1" applyBorder="1" applyAlignment="1">
      <alignment horizontal="center"/>
    </xf>
    <xf numFmtId="0" fontId="17" fillId="0" borderId="63" xfId="0" applyFont="1" applyFill="1" applyBorder="1"/>
    <xf numFmtId="0" fontId="17" fillId="0" borderId="12" xfId="0" applyFont="1" applyFill="1" applyBorder="1"/>
    <xf numFmtId="0" fontId="17" fillId="0" borderId="45" xfId="0" applyFont="1" applyFill="1" applyBorder="1" applyAlignment="1">
      <alignment horizontal="left" wrapText="1"/>
    </xf>
    <xf numFmtId="0" fontId="17" fillId="0" borderId="45" xfId="0" applyFont="1" applyFill="1" applyBorder="1"/>
    <xf numFmtId="0" fontId="32" fillId="0" borderId="21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/>
    </xf>
    <xf numFmtId="0" fontId="21" fillId="12" borderId="45" xfId="0" applyFont="1" applyFill="1" applyBorder="1" applyAlignment="1">
      <alignment wrapText="1"/>
    </xf>
    <xf numFmtId="0" fontId="17" fillId="0" borderId="21" xfId="0" applyFont="1" applyBorder="1"/>
    <xf numFmtId="0" fontId="34" fillId="0" borderId="48" xfId="0" applyFont="1" applyFill="1" applyBorder="1" applyAlignment="1">
      <alignment horizontal="center"/>
    </xf>
    <xf numFmtId="0" fontId="32" fillId="12" borderId="21" xfId="0" applyFont="1" applyFill="1" applyBorder="1"/>
    <xf numFmtId="0" fontId="29" fillId="12" borderId="36" xfId="0" applyFont="1" applyFill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0" fillId="0" borderId="25" xfId="0" applyBorder="1"/>
    <xf numFmtId="0" fontId="4" fillId="0" borderId="36" xfId="0" applyFont="1" applyBorder="1"/>
    <xf numFmtId="0" fontId="17" fillId="0" borderId="39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32" fillId="12" borderId="29" xfId="0" applyFont="1" applyFill="1" applyBorder="1"/>
    <xf numFmtId="0" fontId="31" fillId="0" borderId="29" xfId="0" applyFont="1" applyFill="1" applyBorder="1" applyAlignment="1">
      <alignment horizontal="left"/>
    </xf>
    <xf numFmtId="0" fontId="19" fillId="0" borderId="50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29" fillId="0" borderId="70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46" xfId="0" applyFont="1" applyBorder="1" applyAlignment="1">
      <alignment horizontal="right"/>
    </xf>
    <xf numFmtId="0" fontId="4" fillId="0" borderId="0" xfId="0" applyFont="1"/>
    <xf numFmtId="0" fontId="19" fillId="0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62" xfId="0" applyFont="1" applyFill="1" applyBorder="1" applyAlignment="1">
      <alignment horizontal="left"/>
    </xf>
    <xf numFmtId="0" fontId="19" fillId="0" borderId="38" xfId="0" applyFont="1" applyFill="1" applyBorder="1" applyAlignment="1">
      <alignment horizontal="left"/>
    </xf>
    <xf numFmtId="0" fontId="19" fillId="0" borderId="57" xfId="0" applyFont="1" applyFill="1" applyBorder="1" applyAlignment="1">
      <alignment horizontal="left"/>
    </xf>
    <xf numFmtId="0" fontId="19" fillId="0" borderId="59" xfId="0" applyFont="1" applyFill="1" applyBorder="1" applyAlignment="1">
      <alignment horizontal="left"/>
    </xf>
    <xf numFmtId="0" fontId="19" fillId="0" borderId="6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textRotation="90" wrapText="1"/>
    </xf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23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7" fillId="0" borderId="0" xfId="0" applyFont="1" applyAlignment="1">
      <alignment horizontal="right" vertical="center"/>
    </xf>
  </cellXfs>
  <cellStyles count="43">
    <cellStyle name="20% - akcent 1" xfId="25" hidden="1"/>
    <cellStyle name="20% - akcent 2" xfId="28" hidden="1"/>
    <cellStyle name="20% - akcent 3" xfId="31" hidden="1"/>
    <cellStyle name="20% - akcent 4" xfId="34" hidden="1"/>
    <cellStyle name="20% - akcent 5" xfId="37" hidden="1"/>
    <cellStyle name="20% - akcent 6" xfId="40" hidden="1"/>
    <cellStyle name="40% - akcent 1" xfId="26" hidden="1"/>
    <cellStyle name="40% - akcent 2" xfId="29" hidden="1"/>
    <cellStyle name="40% - akcent 3" xfId="32" hidden="1"/>
    <cellStyle name="40% - akcent 4" xfId="35" hidden="1"/>
    <cellStyle name="40% - akcent 5" xfId="38" hidden="1"/>
    <cellStyle name="40% - akcent 6" xfId="41" hidden="1"/>
    <cellStyle name="60% - akcent 1" xfId="27" hidden="1"/>
    <cellStyle name="60% - akcent 2" xfId="30" hidden="1"/>
    <cellStyle name="60% - akcent 3" xfId="33" hidden="1"/>
    <cellStyle name="60% - akcent 4" xfId="36" hidden="1"/>
    <cellStyle name="60% - akcent 5" xfId="39" hidden="1"/>
    <cellStyle name="60% - akcent 6" xfId="42" hidden="1"/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obre" xfId="22" hidden="1"/>
    <cellStyle name="Komórka połączona" xfId="9" builtinId="24" customBuiltin="1"/>
    <cellStyle name="Komórka zaznaczona" xfId="10" builtinId="23" customBuiltin="1"/>
    <cellStyle name="mgr 2 lata" xfId="1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eutralne" xfId="24" hidde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  <cellStyle name="Złe" xfId="23" hidde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0"/>
  <sheetViews>
    <sheetView tabSelected="1" zoomScale="80" zoomScaleNormal="80" workbookViewId="0">
      <selection activeCell="AR8" sqref="AR8"/>
    </sheetView>
  </sheetViews>
  <sheetFormatPr defaultRowHeight="12.75"/>
  <cols>
    <col min="1" max="1" width="3.5703125" customWidth="1"/>
    <col min="2" max="2" width="38.28515625" customWidth="1"/>
    <col min="3" max="3" width="5.140625" customWidth="1"/>
    <col min="4" max="4" width="5.28515625" customWidth="1"/>
    <col min="5" max="5" width="5.7109375" customWidth="1"/>
    <col min="6" max="6" width="8" customWidth="1"/>
    <col min="7" max="7" width="7" customWidth="1"/>
    <col min="8" max="8" width="6.42578125" customWidth="1"/>
    <col min="9" max="10" width="4.5703125" customWidth="1"/>
    <col min="11" max="11" width="4.7109375" customWidth="1"/>
    <col min="12" max="12" width="3.85546875" customWidth="1"/>
    <col min="13" max="13" width="4.7109375" customWidth="1"/>
    <col min="14" max="14" width="4.42578125" customWidth="1"/>
    <col min="15" max="15" width="4.5703125" customWidth="1"/>
    <col min="16" max="16" width="4.28515625" customWidth="1"/>
    <col min="17" max="17" width="3.85546875" customWidth="1"/>
    <col min="18" max="18" width="4.5703125" customWidth="1"/>
    <col min="19" max="19" width="3.85546875" customWidth="1"/>
    <col min="20" max="20" width="4.28515625" customWidth="1"/>
    <col min="21" max="24" width="4.42578125" customWidth="1"/>
    <col min="25" max="25" width="4.28515625" customWidth="1"/>
    <col min="26" max="26" width="4.42578125" customWidth="1"/>
    <col min="27" max="27" width="4.5703125" customWidth="1"/>
    <col min="28" max="29" width="4.42578125" customWidth="1"/>
    <col min="30" max="31" width="4.28515625" customWidth="1"/>
    <col min="32" max="32" width="3.85546875" customWidth="1"/>
    <col min="33" max="33" width="4.42578125" customWidth="1"/>
    <col min="34" max="35" width="3.85546875" customWidth="1"/>
    <col min="36" max="36" width="4.42578125" customWidth="1"/>
    <col min="37" max="37" width="3.85546875" customWidth="1"/>
    <col min="38" max="38" width="4.28515625" customWidth="1"/>
    <col min="39" max="39" width="3.85546875" customWidth="1"/>
    <col min="40" max="40" width="8.5703125" customWidth="1"/>
  </cols>
  <sheetData>
    <row r="1" spans="1:41">
      <c r="AJ1" s="174" t="s">
        <v>100</v>
      </c>
    </row>
    <row r="2" spans="1:41" ht="13.9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</row>
    <row r="3" spans="1:41" ht="13.9" customHeight="1">
      <c r="A3" s="172" t="s">
        <v>56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</row>
    <row r="4" spans="1:41" ht="13.9" customHeight="1">
      <c r="A4" s="134"/>
      <c r="B4" s="170" t="s">
        <v>98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</row>
    <row r="5" spans="1:41" ht="13.9" customHeight="1">
      <c r="A5" s="173" t="s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</row>
    <row r="6" spans="1:41" ht="16.5" thickBot="1">
      <c r="A6" s="173" t="s">
        <v>99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</row>
    <row r="7" spans="1:41">
      <c r="A7" s="33"/>
      <c r="B7" s="65">
        <v>25</v>
      </c>
      <c r="C7" s="163" t="s">
        <v>2</v>
      </c>
      <c r="D7" s="163"/>
      <c r="E7" s="163"/>
      <c r="F7" s="164" t="s">
        <v>33</v>
      </c>
      <c r="G7" s="164" t="s">
        <v>3</v>
      </c>
      <c r="H7" s="163" t="s">
        <v>4</v>
      </c>
      <c r="I7" s="167" t="s">
        <v>5</v>
      </c>
      <c r="J7" s="157" t="s">
        <v>6</v>
      </c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8" t="s">
        <v>7</v>
      </c>
    </row>
    <row r="8" spans="1:41" ht="13.5" thickBot="1">
      <c r="A8" s="29"/>
      <c r="B8" s="28"/>
      <c r="C8" s="161" t="s">
        <v>8</v>
      </c>
      <c r="D8" s="161" t="s">
        <v>9</v>
      </c>
      <c r="E8" s="161" t="s">
        <v>10</v>
      </c>
      <c r="F8" s="165"/>
      <c r="G8" s="165"/>
      <c r="H8" s="161"/>
      <c r="I8" s="168"/>
      <c r="J8" s="154">
        <v>1</v>
      </c>
      <c r="K8" s="154"/>
      <c r="L8" s="154"/>
      <c r="M8" s="154"/>
      <c r="N8" s="154"/>
      <c r="O8" s="154">
        <v>2</v>
      </c>
      <c r="P8" s="154"/>
      <c r="Q8" s="154"/>
      <c r="R8" s="154"/>
      <c r="S8" s="154"/>
      <c r="T8" s="154">
        <v>3</v>
      </c>
      <c r="U8" s="154"/>
      <c r="V8" s="154"/>
      <c r="W8" s="154"/>
      <c r="X8" s="154"/>
      <c r="Y8" s="154">
        <v>4</v>
      </c>
      <c r="Z8" s="154"/>
      <c r="AA8" s="154"/>
      <c r="AB8" s="154"/>
      <c r="AC8" s="154"/>
      <c r="AD8" s="154">
        <v>5</v>
      </c>
      <c r="AE8" s="154"/>
      <c r="AF8" s="154"/>
      <c r="AG8" s="154"/>
      <c r="AH8" s="154"/>
      <c r="AI8" s="154">
        <v>6</v>
      </c>
      <c r="AJ8" s="154"/>
      <c r="AK8" s="154"/>
      <c r="AL8" s="154"/>
      <c r="AM8" s="154"/>
      <c r="AN8" s="159"/>
    </row>
    <row r="9" spans="1:41" ht="13.5" thickBot="1">
      <c r="A9" s="18"/>
      <c r="B9" s="66">
        <v>25</v>
      </c>
      <c r="C9" s="162"/>
      <c r="D9" s="162"/>
      <c r="E9" s="162"/>
      <c r="F9" s="166"/>
      <c r="G9" s="166"/>
      <c r="H9" s="162"/>
      <c r="I9" s="169"/>
      <c r="J9" s="51" t="s">
        <v>34</v>
      </c>
      <c r="K9" s="55" t="s">
        <v>35</v>
      </c>
      <c r="L9" s="55" t="s">
        <v>25</v>
      </c>
      <c r="M9" s="55" t="s">
        <v>26</v>
      </c>
      <c r="N9" s="56" t="s">
        <v>11</v>
      </c>
      <c r="O9" s="51" t="s">
        <v>34</v>
      </c>
      <c r="P9" s="55" t="s">
        <v>35</v>
      </c>
      <c r="Q9" s="55" t="s">
        <v>25</v>
      </c>
      <c r="R9" s="55" t="s">
        <v>26</v>
      </c>
      <c r="S9" s="56" t="s">
        <v>11</v>
      </c>
      <c r="T9" s="51" t="s">
        <v>34</v>
      </c>
      <c r="U9" s="55" t="s">
        <v>35</v>
      </c>
      <c r="V9" s="55" t="s">
        <v>25</v>
      </c>
      <c r="W9" s="55" t="s">
        <v>26</v>
      </c>
      <c r="X9" s="56" t="s">
        <v>11</v>
      </c>
      <c r="Y9" s="51" t="s">
        <v>34</v>
      </c>
      <c r="Z9" s="55" t="s">
        <v>35</v>
      </c>
      <c r="AA9" s="55" t="s">
        <v>25</v>
      </c>
      <c r="AB9" s="55" t="s">
        <v>26</v>
      </c>
      <c r="AC9" s="56" t="s">
        <v>11</v>
      </c>
      <c r="AD9" s="51" t="s">
        <v>34</v>
      </c>
      <c r="AE9" s="55" t="s">
        <v>35</v>
      </c>
      <c r="AF9" s="55" t="s">
        <v>25</v>
      </c>
      <c r="AG9" s="55" t="s">
        <v>26</v>
      </c>
      <c r="AH9" s="56" t="s">
        <v>11</v>
      </c>
      <c r="AI9" s="51" t="s">
        <v>34</v>
      </c>
      <c r="AJ9" s="55" t="s">
        <v>35</v>
      </c>
      <c r="AK9" s="55" t="s">
        <v>25</v>
      </c>
      <c r="AL9" s="55" t="s">
        <v>26</v>
      </c>
      <c r="AM9" s="56" t="s">
        <v>11</v>
      </c>
      <c r="AN9" s="160"/>
    </row>
    <row r="10" spans="1:41" ht="12" customHeight="1" thickBot="1">
      <c r="A10" s="73" t="s">
        <v>20</v>
      </c>
      <c r="B10" s="135" t="s">
        <v>65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7"/>
      <c r="AN10" s="39"/>
    </row>
    <row r="11" spans="1:41">
      <c r="A11" s="24">
        <v>1</v>
      </c>
      <c r="B11" s="67" t="s">
        <v>39</v>
      </c>
      <c r="C11" s="44">
        <f t="shared" ref="C11:D11" si="0">SUM(J11,O11,T11,Y11,AD11,AI11)</f>
        <v>30</v>
      </c>
      <c r="D11" s="44">
        <f t="shared" si="0"/>
        <v>30</v>
      </c>
      <c r="E11" s="44">
        <f t="shared" ref="E11:E18" si="1">SUM(C11:D11)</f>
        <v>60</v>
      </c>
      <c r="F11" s="44">
        <f t="shared" ref="F11:F17" si="2">SUM(J11,K11,L11,O11,P11,Q11,T11,U11,V11,Y11,Z11,AA11,AD11,AE11,AF11,AI11,AJ11,AK11)</f>
        <v>65</v>
      </c>
      <c r="G11" s="44">
        <f t="shared" ref="G11:G17" si="3">H11-F11</f>
        <v>35</v>
      </c>
      <c r="H11" s="44">
        <f t="shared" ref="H11:H17" si="4">$B$9*I11</f>
        <v>100</v>
      </c>
      <c r="I11" s="52">
        <f t="shared" ref="I11:I17" si="5">SUM(N11,S11,X11,AC11,AH11,AM11)</f>
        <v>4</v>
      </c>
      <c r="J11" s="12">
        <v>30</v>
      </c>
      <c r="K11" s="44">
        <v>30</v>
      </c>
      <c r="L11" s="44">
        <v>5</v>
      </c>
      <c r="M11" s="128">
        <v>35</v>
      </c>
      <c r="N11" s="13">
        <v>4</v>
      </c>
      <c r="O11" s="12"/>
      <c r="P11" s="44"/>
      <c r="Q11" s="44"/>
      <c r="R11" s="44"/>
      <c r="S11" s="52"/>
      <c r="T11" s="12"/>
      <c r="U11" s="44"/>
      <c r="V11" s="44"/>
      <c r="W11" s="44"/>
      <c r="X11" s="13"/>
      <c r="Y11" s="43"/>
      <c r="Z11" s="44"/>
      <c r="AA11" s="44"/>
      <c r="AB11" s="44"/>
      <c r="AC11" s="52"/>
      <c r="AD11" s="12"/>
      <c r="AE11" s="44"/>
      <c r="AF11" s="44"/>
      <c r="AG11" s="44"/>
      <c r="AH11" s="13"/>
      <c r="AI11" s="43"/>
      <c r="AJ11" s="44"/>
      <c r="AK11" s="44"/>
      <c r="AL11" s="44"/>
      <c r="AM11" s="13"/>
      <c r="AN11" s="39" t="s">
        <v>19</v>
      </c>
      <c r="AO11" s="132"/>
    </row>
    <row r="12" spans="1:41">
      <c r="A12" s="24">
        <v>2</v>
      </c>
      <c r="B12" s="68" t="s">
        <v>74</v>
      </c>
      <c r="C12" s="26">
        <f t="shared" ref="C12:D17" si="6">SUM(J12,O12,T12,Y12,AD12,AI12)</f>
        <v>30</v>
      </c>
      <c r="D12" s="26">
        <f t="shared" si="6"/>
        <v>30</v>
      </c>
      <c r="E12" s="26">
        <f t="shared" si="1"/>
        <v>60</v>
      </c>
      <c r="F12" s="26">
        <f t="shared" si="2"/>
        <v>65</v>
      </c>
      <c r="G12" s="26">
        <f t="shared" si="3"/>
        <v>35</v>
      </c>
      <c r="H12" s="26">
        <f t="shared" si="4"/>
        <v>100</v>
      </c>
      <c r="I12" s="53">
        <f t="shared" si="5"/>
        <v>4</v>
      </c>
      <c r="J12" s="25"/>
      <c r="K12" s="26"/>
      <c r="L12" s="26"/>
      <c r="M12" s="26"/>
      <c r="N12" s="27"/>
      <c r="O12" s="25"/>
      <c r="P12" s="26"/>
      <c r="Q12" s="26"/>
      <c r="R12" s="26"/>
      <c r="S12" s="53"/>
      <c r="T12" s="25">
        <v>30</v>
      </c>
      <c r="U12" s="26">
        <v>30</v>
      </c>
      <c r="V12" s="26">
        <v>5</v>
      </c>
      <c r="W12" s="26">
        <v>35</v>
      </c>
      <c r="X12" s="27">
        <v>4</v>
      </c>
      <c r="Y12" s="28"/>
      <c r="Z12" s="26"/>
      <c r="AA12" s="26"/>
      <c r="AB12" s="26"/>
      <c r="AC12" s="53"/>
      <c r="AD12" s="25"/>
      <c r="AE12" s="26"/>
      <c r="AF12" s="26"/>
      <c r="AG12" s="26"/>
      <c r="AH12" s="27"/>
      <c r="AI12" s="28"/>
      <c r="AJ12" s="26"/>
      <c r="AK12" s="26"/>
      <c r="AL12" s="26"/>
      <c r="AM12" s="27"/>
      <c r="AN12" s="39" t="s">
        <v>15</v>
      </c>
      <c r="AO12" s="132"/>
    </row>
    <row r="13" spans="1:41">
      <c r="A13" s="29">
        <v>3</v>
      </c>
      <c r="B13" s="69" t="s">
        <v>75</v>
      </c>
      <c r="C13" s="26">
        <f t="shared" si="6"/>
        <v>30</v>
      </c>
      <c r="D13" s="26">
        <f t="shared" si="6"/>
        <v>30</v>
      </c>
      <c r="E13" s="26">
        <f t="shared" si="1"/>
        <v>60</v>
      </c>
      <c r="F13" s="26">
        <f t="shared" si="2"/>
        <v>65</v>
      </c>
      <c r="G13" s="26">
        <f t="shared" si="3"/>
        <v>35</v>
      </c>
      <c r="H13" s="26">
        <f t="shared" si="4"/>
        <v>100</v>
      </c>
      <c r="I13" s="53">
        <f t="shared" si="5"/>
        <v>4</v>
      </c>
      <c r="J13" s="36"/>
      <c r="K13" s="26"/>
      <c r="L13" s="26"/>
      <c r="M13" s="26"/>
      <c r="N13" s="27"/>
      <c r="O13" s="36">
        <v>30</v>
      </c>
      <c r="P13" s="26">
        <v>30</v>
      </c>
      <c r="Q13" s="26">
        <v>5</v>
      </c>
      <c r="R13" s="26">
        <v>35</v>
      </c>
      <c r="S13" s="27">
        <v>4</v>
      </c>
      <c r="T13" s="25"/>
      <c r="U13" s="26"/>
      <c r="V13" s="26"/>
      <c r="W13" s="26"/>
      <c r="X13" s="27"/>
      <c r="Y13" s="28"/>
      <c r="Z13" s="26"/>
      <c r="AA13" s="26"/>
      <c r="AB13" s="26"/>
      <c r="AC13" s="53"/>
      <c r="AD13" s="25"/>
      <c r="AE13" s="26"/>
      <c r="AF13" s="26"/>
      <c r="AG13" s="26"/>
      <c r="AH13" s="27"/>
      <c r="AI13" s="28"/>
      <c r="AJ13" s="26"/>
      <c r="AK13" s="26"/>
      <c r="AL13" s="26"/>
      <c r="AM13" s="27"/>
      <c r="AN13" s="39" t="s">
        <v>14</v>
      </c>
      <c r="AO13" s="132"/>
    </row>
    <row r="14" spans="1:41">
      <c r="A14" s="29">
        <v>4</v>
      </c>
      <c r="B14" s="68" t="s">
        <v>97</v>
      </c>
      <c r="C14" s="26">
        <f t="shared" si="6"/>
        <v>15</v>
      </c>
      <c r="D14" s="26">
        <f t="shared" si="6"/>
        <v>30</v>
      </c>
      <c r="E14" s="26">
        <f t="shared" si="1"/>
        <v>45</v>
      </c>
      <c r="F14" s="26">
        <f t="shared" si="2"/>
        <v>50</v>
      </c>
      <c r="G14" s="26">
        <f t="shared" si="3"/>
        <v>25</v>
      </c>
      <c r="H14" s="26">
        <f t="shared" si="4"/>
        <v>75</v>
      </c>
      <c r="I14" s="53">
        <f t="shared" si="5"/>
        <v>3</v>
      </c>
      <c r="J14" s="25"/>
      <c r="K14" s="26"/>
      <c r="L14" s="26"/>
      <c r="M14" s="26"/>
      <c r="N14" s="27"/>
      <c r="O14" s="25"/>
      <c r="P14" s="26"/>
      <c r="Q14" s="26"/>
      <c r="R14" s="26"/>
      <c r="S14" s="53"/>
      <c r="T14" s="25">
        <v>15</v>
      </c>
      <c r="U14" s="26">
        <v>30</v>
      </c>
      <c r="V14" s="26">
        <v>5</v>
      </c>
      <c r="W14" s="26">
        <v>25</v>
      </c>
      <c r="X14" s="27">
        <v>3</v>
      </c>
      <c r="Y14" s="28"/>
      <c r="Z14" s="26"/>
      <c r="AA14" s="26"/>
      <c r="AB14" s="26"/>
      <c r="AC14" s="53"/>
      <c r="AD14" s="25"/>
      <c r="AE14" s="26"/>
      <c r="AF14" s="26"/>
      <c r="AG14" s="26"/>
      <c r="AH14" s="27"/>
      <c r="AI14" s="28"/>
      <c r="AJ14" s="26"/>
      <c r="AK14" s="26"/>
      <c r="AL14" s="26"/>
      <c r="AM14" s="27"/>
      <c r="AN14" s="39" t="s">
        <v>15</v>
      </c>
      <c r="AO14" s="132"/>
    </row>
    <row r="15" spans="1:41">
      <c r="A15" s="24">
        <v>5</v>
      </c>
      <c r="B15" s="68" t="s">
        <v>76</v>
      </c>
      <c r="C15" s="26">
        <f t="shared" si="6"/>
        <v>15</v>
      </c>
      <c r="D15" s="26">
        <f t="shared" si="6"/>
        <v>30</v>
      </c>
      <c r="E15" s="26">
        <f t="shared" si="1"/>
        <v>45</v>
      </c>
      <c r="F15" s="26">
        <f t="shared" si="2"/>
        <v>50</v>
      </c>
      <c r="G15" s="26">
        <f t="shared" si="3"/>
        <v>50</v>
      </c>
      <c r="H15" s="26">
        <f t="shared" si="4"/>
        <v>100</v>
      </c>
      <c r="I15" s="53">
        <f t="shared" si="5"/>
        <v>4</v>
      </c>
      <c r="J15" s="25"/>
      <c r="K15" s="26"/>
      <c r="L15" s="26"/>
      <c r="M15" s="26"/>
      <c r="N15" s="27"/>
      <c r="O15" s="25"/>
      <c r="P15" s="26"/>
      <c r="Q15" s="26"/>
      <c r="R15" s="26"/>
      <c r="S15" s="53"/>
      <c r="T15" s="25"/>
      <c r="U15" s="26"/>
      <c r="V15" s="26"/>
      <c r="W15" s="26"/>
      <c r="X15" s="27"/>
      <c r="Y15" s="28">
        <v>15</v>
      </c>
      <c r="Z15" s="26">
        <v>30</v>
      </c>
      <c r="AA15" s="26">
        <v>5</v>
      </c>
      <c r="AB15" s="26">
        <v>50</v>
      </c>
      <c r="AC15" s="53">
        <v>4</v>
      </c>
      <c r="AD15" s="25"/>
      <c r="AE15" s="26"/>
      <c r="AF15" s="26"/>
      <c r="AG15" s="26"/>
      <c r="AH15" s="27"/>
      <c r="AI15" s="28"/>
      <c r="AJ15" s="26"/>
      <c r="AK15" s="26"/>
      <c r="AL15" s="26"/>
      <c r="AM15" s="27"/>
      <c r="AN15" s="39" t="s">
        <v>16</v>
      </c>
      <c r="AO15" s="132"/>
    </row>
    <row r="16" spans="1:41">
      <c r="A16" s="29">
        <v>6</v>
      </c>
      <c r="B16" s="70" t="s">
        <v>77</v>
      </c>
      <c r="C16" s="26">
        <f t="shared" si="6"/>
        <v>15</v>
      </c>
      <c r="D16" s="26">
        <f t="shared" si="6"/>
        <v>15</v>
      </c>
      <c r="E16" s="26">
        <f t="shared" si="1"/>
        <v>30</v>
      </c>
      <c r="F16" s="26">
        <f t="shared" si="2"/>
        <v>45</v>
      </c>
      <c r="G16" s="26">
        <f t="shared" si="3"/>
        <v>30</v>
      </c>
      <c r="H16" s="26">
        <f t="shared" si="4"/>
        <v>75</v>
      </c>
      <c r="I16" s="53">
        <f t="shared" si="5"/>
        <v>3</v>
      </c>
      <c r="J16" s="25"/>
      <c r="K16" s="26"/>
      <c r="L16" s="26"/>
      <c r="M16" s="26"/>
      <c r="N16" s="27"/>
      <c r="O16" s="25"/>
      <c r="P16" s="26"/>
      <c r="Q16" s="26"/>
      <c r="R16" s="26"/>
      <c r="S16" s="53"/>
      <c r="T16" s="25"/>
      <c r="U16" s="26"/>
      <c r="V16" s="26"/>
      <c r="W16" s="26"/>
      <c r="X16" s="27"/>
      <c r="Y16" s="28"/>
      <c r="Z16" s="26"/>
      <c r="AA16" s="26"/>
      <c r="AB16" s="26"/>
      <c r="AC16" s="53"/>
      <c r="AD16" s="25">
        <v>15</v>
      </c>
      <c r="AE16" s="26">
        <v>15</v>
      </c>
      <c r="AF16" s="26">
        <v>15</v>
      </c>
      <c r="AG16" s="26">
        <v>30</v>
      </c>
      <c r="AH16" s="27">
        <v>3</v>
      </c>
      <c r="AI16" s="28"/>
      <c r="AJ16" s="26"/>
      <c r="AK16" s="26"/>
      <c r="AL16" s="26"/>
      <c r="AM16" s="27"/>
      <c r="AN16" s="35" t="s">
        <v>43</v>
      </c>
      <c r="AO16" s="132"/>
    </row>
    <row r="17" spans="1:41" ht="13.5" thickBot="1">
      <c r="A17" s="29">
        <v>7</v>
      </c>
      <c r="B17" s="85" t="s">
        <v>48</v>
      </c>
      <c r="C17" s="10">
        <f t="shared" si="6"/>
        <v>15</v>
      </c>
      <c r="D17" s="10">
        <f t="shared" si="6"/>
        <v>15</v>
      </c>
      <c r="E17" s="10">
        <f t="shared" si="1"/>
        <v>30</v>
      </c>
      <c r="F17" s="10">
        <f t="shared" si="2"/>
        <v>35</v>
      </c>
      <c r="G17" s="10">
        <f t="shared" si="3"/>
        <v>65</v>
      </c>
      <c r="H17" s="10">
        <f t="shared" si="4"/>
        <v>100</v>
      </c>
      <c r="I17" s="79">
        <f t="shared" si="5"/>
        <v>4</v>
      </c>
      <c r="J17" s="9"/>
      <c r="K17" s="10"/>
      <c r="L17" s="10"/>
      <c r="M17" s="10"/>
      <c r="N17" s="11"/>
      <c r="O17" s="9"/>
      <c r="P17" s="10"/>
      <c r="Q17" s="10"/>
      <c r="R17" s="10"/>
      <c r="S17" s="79"/>
      <c r="T17" s="9"/>
      <c r="U17" s="10"/>
      <c r="V17" s="10"/>
      <c r="W17" s="10"/>
      <c r="X17" s="11"/>
      <c r="Y17" s="19"/>
      <c r="Z17" s="10"/>
      <c r="AA17" s="10"/>
      <c r="AB17" s="10"/>
      <c r="AC17" s="79"/>
      <c r="AD17" s="9"/>
      <c r="AE17" s="10"/>
      <c r="AF17" s="10"/>
      <c r="AG17" s="10"/>
      <c r="AH17" s="11"/>
      <c r="AI17" s="19">
        <v>15</v>
      </c>
      <c r="AJ17" s="10">
        <v>15</v>
      </c>
      <c r="AK17" s="10">
        <v>5</v>
      </c>
      <c r="AL17" s="10">
        <v>65</v>
      </c>
      <c r="AM17" s="11">
        <v>4</v>
      </c>
      <c r="AN17" s="35" t="s">
        <v>41</v>
      </c>
      <c r="AO17" s="132"/>
    </row>
    <row r="18" spans="1:41" ht="13.5" thickBot="1">
      <c r="A18" s="74"/>
      <c r="B18" s="42" t="s">
        <v>38</v>
      </c>
      <c r="C18" s="21">
        <f>SUM(C11:C17)</f>
        <v>150</v>
      </c>
      <c r="D18" s="21">
        <f>SUM(D11:D17)</f>
        <v>180</v>
      </c>
      <c r="E18" s="21">
        <f t="shared" si="1"/>
        <v>330</v>
      </c>
      <c r="F18" s="21">
        <f>SUM(F11:F17)</f>
        <v>375</v>
      </c>
      <c r="G18" s="21">
        <f>SUM(G11:G17)</f>
        <v>275</v>
      </c>
      <c r="H18" s="21">
        <f>SUM(H11:H17)</f>
        <v>650</v>
      </c>
      <c r="I18" s="76">
        <f>SUM(I11:I17)</f>
        <v>26</v>
      </c>
      <c r="J18" s="20">
        <f>SUM(J11:J17)</f>
        <v>30</v>
      </c>
      <c r="K18" s="21">
        <f t="shared" ref="K18:AM18" si="7">SUM(K11:K17)</f>
        <v>30</v>
      </c>
      <c r="L18" s="21">
        <f t="shared" si="7"/>
        <v>5</v>
      </c>
      <c r="M18" s="21">
        <f t="shared" si="7"/>
        <v>35</v>
      </c>
      <c r="N18" s="76">
        <f t="shared" si="7"/>
        <v>4</v>
      </c>
      <c r="O18" s="75">
        <f t="shared" si="7"/>
        <v>30</v>
      </c>
      <c r="P18" s="21">
        <f t="shared" si="7"/>
        <v>30</v>
      </c>
      <c r="Q18" s="21">
        <f t="shared" si="7"/>
        <v>5</v>
      </c>
      <c r="R18" s="21">
        <f t="shared" si="7"/>
        <v>35</v>
      </c>
      <c r="S18" s="87">
        <f t="shared" si="7"/>
        <v>4</v>
      </c>
      <c r="T18" s="20">
        <f t="shared" si="7"/>
        <v>45</v>
      </c>
      <c r="U18" s="21">
        <f t="shared" si="7"/>
        <v>60</v>
      </c>
      <c r="V18" s="21">
        <f t="shared" si="7"/>
        <v>10</v>
      </c>
      <c r="W18" s="21">
        <f t="shared" si="7"/>
        <v>60</v>
      </c>
      <c r="X18" s="76">
        <f t="shared" si="7"/>
        <v>7</v>
      </c>
      <c r="Y18" s="75">
        <f t="shared" si="7"/>
        <v>15</v>
      </c>
      <c r="Z18" s="21">
        <f t="shared" si="7"/>
        <v>30</v>
      </c>
      <c r="AA18" s="21">
        <f t="shared" si="7"/>
        <v>5</v>
      </c>
      <c r="AB18" s="21">
        <f t="shared" si="7"/>
        <v>50</v>
      </c>
      <c r="AC18" s="87">
        <f t="shared" si="7"/>
        <v>4</v>
      </c>
      <c r="AD18" s="20">
        <f t="shared" si="7"/>
        <v>15</v>
      </c>
      <c r="AE18" s="21">
        <f t="shared" si="7"/>
        <v>15</v>
      </c>
      <c r="AF18" s="21">
        <f t="shared" si="7"/>
        <v>15</v>
      </c>
      <c r="AG18" s="21">
        <f t="shared" si="7"/>
        <v>30</v>
      </c>
      <c r="AH18" s="76">
        <f t="shared" si="7"/>
        <v>3</v>
      </c>
      <c r="AI18" s="75">
        <f t="shared" si="7"/>
        <v>15</v>
      </c>
      <c r="AJ18" s="21">
        <f t="shared" si="7"/>
        <v>15</v>
      </c>
      <c r="AK18" s="21">
        <f t="shared" si="7"/>
        <v>5</v>
      </c>
      <c r="AL18" s="21">
        <f t="shared" si="7"/>
        <v>65</v>
      </c>
      <c r="AM18" s="76">
        <f t="shared" si="7"/>
        <v>4</v>
      </c>
      <c r="AN18" s="50"/>
    </row>
    <row r="19" spans="1:41" ht="12" customHeight="1" thickBot="1">
      <c r="A19" s="29" t="s">
        <v>21</v>
      </c>
      <c r="B19" s="142" t="s">
        <v>64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3"/>
      <c r="AN19" s="58"/>
    </row>
    <row r="20" spans="1:41">
      <c r="A20" s="29">
        <v>8</v>
      </c>
      <c r="B20" s="71" t="s">
        <v>36</v>
      </c>
      <c r="C20" s="15">
        <f t="shared" ref="C20:D27" si="8">SUM(J20,O20,T20,Y20,AD20,AI20)</f>
        <v>0</v>
      </c>
      <c r="D20" s="15">
        <f t="shared" si="8"/>
        <v>120</v>
      </c>
      <c r="E20" s="15">
        <f t="shared" ref="E20:E28" si="9">SUM(C20:D20)</f>
        <v>120</v>
      </c>
      <c r="F20" s="15">
        <f t="shared" ref="F20:F27" si="10">SUM(J20,K20,L20,O20,P20,Q20,T20,U20,V20,Y20,Z20,AA20,AD20,AE20,AF20,AI20,AJ20,AK20)</f>
        <v>150</v>
      </c>
      <c r="G20" s="15">
        <f t="shared" ref="G20:G27" si="11">H20-F20</f>
        <v>150</v>
      </c>
      <c r="H20" s="15">
        <f t="shared" ref="H20:H27" si="12">$B$9*I20</f>
        <v>300</v>
      </c>
      <c r="I20" s="62">
        <f t="shared" ref="I20:I27" si="13">SUM(N20,S20,X20,AC20,AH20,AM20)</f>
        <v>12</v>
      </c>
      <c r="J20" s="12">
        <v>0</v>
      </c>
      <c r="K20" s="44">
        <v>30</v>
      </c>
      <c r="L20" s="44">
        <v>5</v>
      </c>
      <c r="M20" s="44">
        <v>15</v>
      </c>
      <c r="N20" s="13">
        <v>2</v>
      </c>
      <c r="O20" s="17">
        <v>0</v>
      </c>
      <c r="P20" s="15">
        <v>30</v>
      </c>
      <c r="Q20" s="15">
        <v>5</v>
      </c>
      <c r="R20" s="15">
        <v>15</v>
      </c>
      <c r="S20" s="62">
        <v>2</v>
      </c>
      <c r="T20" s="12">
        <v>0</v>
      </c>
      <c r="U20" s="44">
        <v>15</v>
      </c>
      <c r="V20" s="44">
        <v>5</v>
      </c>
      <c r="W20" s="44">
        <v>30</v>
      </c>
      <c r="X20" s="13">
        <v>2</v>
      </c>
      <c r="Y20" s="14">
        <v>0</v>
      </c>
      <c r="Z20" s="15">
        <v>15</v>
      </c>
      <c r="AA20" s="15">
        <v>5</v>
      </c>
      <c r="AB20" s="15">
        <v>30</v>
      </c>
      <c r="AC20" s="62">
        <v>2</v>
      </c>
      <c r="AD20" s="12">
        <v>0</v>
      </c>
      <c r="AE20" s="44">
        <v>15</v>
      </c>
      <c r="AF20" s="44">
        <v>5</v>
      </c>
      <c r="AG20" s="44">
        <v>30</v>
      </c>
      <c r="AH20" s="13">
        <v>2</v>
      </c>
      <c r="AI20" s="14">
        <v>0</v>
      </c>
      <c r="AJ20" s="15">
        <v>15</v>
      </c>
      <c r="AK20" s="15">
        <v>5</v>
      </c>
      <c r="AL20" s="15">
        <v>30</v>
      </c>
      <c r="AM20" s="16">
        <v>2</v>
      </c>
      <c r="AN20" s="39" t="s">
        <v>37</v>
      </c>
      <c r="AO20" s="132"/>
    </row>
    <row r="21" spans="1:41">
      <c r="A21" s="29">
        <v>9</v>
      </c>
      <c r="B21" s="70" t="s">
        <v>55</v>
      </c>
      <c r="C21" s="26">
        <f t="shared" si="8"/>
        <v>0</v>
      </c>
      <c r="D21" s="26">
        <f t="shared" si="8"/>
        <v>30</v>
      </c>
      <c r="E21" s="26">
        <f t="shared" si="9"/>
        <v>30</v>
      </c>
      <c r="F21" s="26">
        <f t="shared" si="10"/>
        <v>40</v>
      </c>
      <c r="G21" s="26">
        <f t="shared" si="11"/>
        <v>10</v>
      </c>
      <c r="H21" s="26">
        <f t="shared" si="12"/>
        <v>50</v>
      </c>
      <c r="I21" s="53">
        <f t="shared" si="13"/>
        <v>2</v>
      </c>
      <c r="J21" s="25"/>
      <c r="K21" s="26"/>
      <c r="L21" s="26"/>
      <c r="M21" s="26"/>
      <c r="N21" s="27"/>
      <c r="O21" s="25">
        <v>0</v>
      </c>
      <c r="P21" s="26">
        <v>30</v>
      </c>
      <c r="Q21" s="26">
        <v>10</v>
      </c>
      <c r="R21" s="26">
        <v>10</v>
      </c>
      <c r="S21" s="53">
        <v>2</v>
      </c>
      <c r="T21" s="25"/>
      <c r="U21" s="26"/>
      <c r="V21" s="26"/>
      <c r="W21" s="26"/>
      <c r="X21" s="27"/>
      <c r="Y21" s="28"/>
      <c r="Z21" s="26"/>
      <c r="AA21" s="26"/>
      <c r="AB21" s="26"/>
      <c r="AC21" s="53"/>
      <c r="AD21" s="25"/>
      <c r="AE21" s="26"/>
      <c r="AF21" s="26"/>
      <c r="AG21" s="26"/>
      <c r="AH21" s="27"/>
      <c r="AI21" s="28"/>
      <c r="AJ21" s="26"/>
      <c r="AK21" s="26"/>
      <c r="AL21" s="26"/>
      <c r="AM21" s="27"/>
      <c r="AN21" s="35" t="s">
        <v>17</v>
      </c>
      <c r="AO21" s="132"/>
    </row>
    <row r="22" spans="1:41">
      <c r="A22" s="24">
        <v>10</v>
      </c>
      <c r="B22" s="68" t="s">
        <v>40</v>
      </c>
      <c r="C22" s="26">
        <f t="shared" si="8"/>
        <v>30</v>
      </c>
      <c r="D22" s="26">
        <f t="shared" si="8"/>
        <v>30</v>
      </c>
      <c r="E22" s="26">
        <f t="shared" si="9"/>
        <v>60</v>
      </c>
      <c r="F22" s="26">
        <f t="shared" si="10"/>
        <v>65</v>
      </c>
      <c r="G22" s="26">
        <f t="shared" si="11"/>
        <v>35</v>
      </c>
      <c r="H22" s="26">
        <f t="shared" si="12"/>
        <v>100</v>
      </c>
      <c r="I22" s="53">
        <f t="shared" si="13"/>
        <v>4</v>
      </c>
      <c r="J22" s="25"/>
      <c r="K22" s="26"/>
      <c r="L22" s="26"/>
      <c r="M22" s="26"/>
      <c r="N22" s="27"/>
      <c r="O22" s="25">
        <v>30</v>
      </c>
      <c r="P22" s="26">
        <v>30</v>
      </c>
      <c r="Q22" s="26">
        <v>5</v>
      </c>
      <c r="R22" s="26">
        <v>35</v>
      </c>
      <c r="S22" s="53">
        <v>4</v>
      </c>
      <c r="T22" s="25"/>
      <c r="U22" s="26"/>
      <c r="V22" s="26"/>
      <c r="W22" s="26"/>
      <c r="X22" s="27"/>
      <c r="Y22" s="28"/>
      <c r="Z22" s="26"/>
      <c r="AA22" s="26"/>
      <c r="AB22" s="26"/>
      <c r="AC22" s="53"/>
      <c r="AD22" s="25"/>
      <c r="AE22" s="26"/>
      <c r="AF22" s="26"/>
      <c r="AG22" s="26"/>
      <c r="AH22" s="27"/>
      <c r="AI22" s="28"/>
      <c r="AJ22" s="26"/>
      <c r="AK22" s="26"/>
      <c r="AL22" s="26"/>
      <c r="AM22" s="27"/>
      <c r="AN22" s="39" t="s">
        <v>14</v>
      </c>
      <c r="AO22" s="132"/>
    </row>
    <row r="23" spans="1:41">
      <c r="A23" s="29">
        <v>11</v>
      </c>
      <c r="B23" s="68" t="s">
        <v>78</v>
      </c>
      <c r="C23" s="26">
        <f t="shared" si="8"/>
        <v>30</v>
      </c>
      <c r="D23" s="26">
        <f t="shared" si="8"/>
        <v>30</v>
      </c>
      <c r="E23" s="26">
        <f t="shared" si="9"/>
        <v>60</v>
      </c>
      <c r="F23" s="26">
        <f t="shared" si="10"/>
        <v>65</v>
      </c>
      <c r="G23" s="26">
        <f t="shared" si="11"/>
        <v>35</v>
      </c>
      <c r="H23" s="26">
        <f t="shared" si="12"/>
        <v>100</v>
      </c>
      <c r="I23" s="53">
        <f t="shared" si="13"/>
        <v>4</v>
      </c>
      <c r="J23" s="25">
        <v>30</v>
      </c>
      <c r="K23" s="26">
        <v>30</v>
      </c>
      <c r="L23" s="26">
        <v>5</v>
      </c>
      <c r="M23" s="26">
        <v>35</v>
      </c>
      <c r="N23" s="27">
        <v>4</v>
      </c>
      <c r="O23" s="25"/>
      <c r="P23" s="26"/>
      <c r="Q23" s="26"/>
      <c r="R23" s="26"/>
      <c r="S23" s="53"/>
      <c r="T23" s="25"/>
      <c r="U23" s="26"/>
      <c r="V23" s="26"/>
      <c r="W23" s="26"/>
      <c r="X23" s="27"/>
      <c r="Y23" s="28"/>
      <c r="Z23" s="26"/>
      <c r="AA23" s="26"/>
      <c r="AB23" s="26"/>
      <c r="AC23" s="53"/>
      <c r="AD23" s="25"/>
      <c r="AE23" s="26"/>
      <c r="AF23" s="26"/>
      <c r="AG23" s="26"/>
      <c r="AH23" s="27"/>
      <c r="AI23" s="28"/>
      <c r="AJ23" s="26"/>
      <c r="AK23" s="26"/>
      <c r="AL23" s="26"/>
      <c r="AM23" s="27"/>
      <c r="AN23" s="39" t="s">
        <v>19</v>
      </c>
      <c r="AO23" s="132"/>
    </row>
    <row r="24" spans="1:41">
      <c r="A24" s="29">
        <v>12</v>
      </c>
      <c r="B24" s="72" t="s">
        <v>52</v>
      </c>
      <c r="C24" s="26">
        <f t="shared" si="8"/>
        <v>15</v>
      </c>
      <c r="D24" s="26">
        <f t="shared" si="8"/>
        <v>30</v>
      </c>
      <c r="E24" s="26">
        <f t="shared" si="9"/>
        <v>45</v>
      </c>
      <c r="F24" s="26">
        <f t="shared" si="10"/>
        <v>50</v>
      </c>
      <c r="G24" s="26">
        <f t="shared" si="11"/>
        <v>25</v>
      </c>
      <c r="H24" s="26">
        <f t="shared" si="12"/>
        <v>75</v>
      </c>
      <c r="I24" s="53">
        <f t="shared" si="13"/>
        <v>3</v>
      </c>
      <c r="J24" s="25"/>
      <c r="K24" s="26"/>
      <c r="L24" s="26"/>
      <c r="M24" s="26"/>
      <c r="N24" s="27"/>
      <c r="O24" s="25"/>
      <c r="P24" s="26"/>
      <c r="Q24" s="26"/>
      <c r="R24" s="26"/>
      <c r="S24" s="53"/>
      <c r="T24" s="25"/>
      <c r="U24" s="26"/>
      <c r="V24" s="26"/>
      <c r="W24" s="26"/>
      <c r="X24" s="27"/>
      <c r="Y24" s="30">
        <v>15</v>
      </c>
      <c r="Z24" s="37">
        <v>30</v>
      </c>
      <c r="AA24" s="37">
        <v>5</v>
      </c>
      <c r="AB24" s="37">
        <v>25</v>
      </c>
      <c r="AC24" s="108">
        <v>3</v>
      </c>
      <c r="AD24" s="25"/>
      <c r="AE24" s="26"/>
      <c r="AF24" s="26"/>
      <c r="AG24" s="26"/>
      <c r="AH24" s="27"/>
      <c r="AI24" s="28"/>
      <c r="AJ24" s="26"/>
      <c r="AK24" s="26"/>
      <c r="AL24" s="26"/>
      <c r="AM24" s="27"/>
      <c r="AN24" s="35" t="s">
        <v>18</v>
      </c>
      <c r="AO24" s="132"/>
    </row>
    <row r="25" spans="1:41">
      <c r="A25" s="24">
        <v>13</v>
      </c>
      <c r="B25" s="69" t="s">
        <v>47</v>
      </c>
      <c r="C25" s="26">
        <f t="shared" si="8"/>
        <v>15</v>
      </c>
      <c r="D25" s="26">
        <f t="shared" si="8"/>
        <v>30</v>
      </c>
      <c r="E25" s="26">
        <f t="shared" si="9"/>
        <v>45</v>
      </c>
      <c r="F25" s="26">
        <f t="shared" si="10"/>
        <v>50</v>
      </c>
      <c r="G25" s="26">
        <f t="shared" si="11"/>
        <v>25</v>
      </c>
      <c r="H25" s="26">
        <f t="shared" si="12"/>
        <v>75</v>
      </c>
      <c r="I25" s="53">
        <f t="shared" si="13"/>
        <v>3</v>
      </c>
      <c r="J25" s="25"/>
      <c r="K25" s="26"/>
      <c r="L25" s="26"/>
      <c r="M25" s="26"/>
      <c r="N25" s="27"/>
      <c r="O25" s="25"/>
      <c r="P25" s="26"/>
      <c r="Q25" s="26"/>
      <c r="R25" s="26"/>
      <c r="S25" s="53"/>
      <c r="T25" s="25">
        <v>15</v>
      </c>
      <c r="U25" s="26">
        <v>30</v>
      </c>
      <c r="V25" s="26">
        <v>5</v>
      </c>
      <c r="W25" s="26">
        <v>25</v>
      </c>
      <c r="X25" s="27">
        <v>3</v>
      </c>
      <c r="Y25" s="28"/>
      <c r="Z25" s="26"/>
      <c r="AA25" s="26"/>
      <c r="AB25" s="26"/>
      <c r="AC25" s="53"/>
      <c r="AD25" s="25"/>
      <c r="AE25" s="26"/>
      <c r="AF25" s="26"/>
      <c r="AG25" s="26"/>
      <c r="AH25" s="27"/>
      <c r="AI25" s="28"/>
      <c r="AJ25" s="26"/>
      <c r="AK25" s="26"/>
      <c r="AL25" s="26"/>
      <c r="AM25" s="27"/>
      <c r="AN25" s="35" t="s">
        <v>12</v>
      </c>
    </row>
    <row r="26" spans="1:41">
      <c r="A26" s="29">
        <v>14</v>
      </c>
      <c r="B26" s="114" t="s">
        <v>70</v>
      </c>
      <c r="C26" s="10">
        <f>SUM(J26,O26,T26,Y26,AD26,AI26)</f>
        <v>15</v>
      </c>
      <c r="D26" s="10">
        <f>SUM(K26,P26,U26,Z26,AE26,AJ26)</f>
        <v>0</v>
      </c>
      <c r="E26" s="10">
        <f>SUM(C26:D26)</f>
        <v>15</v>
      </c>
      <c r="F26" s="10">
        <f>SUM(J26,K26,L26,O26,P26,Q26,T26,U26,V26,Y26,Z26,AA26,AD26,AE26,AF26,AI26,AJ26,AK26)</f>
        <v>15</v>
      </c>
      <c r="G26" s="10">
        <f>H26-F26</f>
        <v>10</v>
      </c>
      <c r="H26" s="10">
        <f>$B$9*I26</f>
        <v>25</v>
      </c>
      <c r="I26" s="11">
        <f>SUM(N26,S26,X26,AC26,AH26,AM26)</f>
        <v>1</v>
      </c>
      <c r="J26" s="25">
        <v>15</v>
      </c>
      <c r="K26" s="26">
        <v>0</v>
      </c>
      <c r="L26" s="26">
        <v>0</v>
      </c>
      <c r="M26" s="26">
        <v>10</v>
      </c>
      <c r="N26" s="27">
        <v>1</v>
      </c>
      <c r="O26" s="28"/>
      <c r="P26" s="26"/>
      <c r="Q26" s="26"/>
      <c r="R26" s="26"/>
      <c r="S26" s="53"/>
      <c r="T26" s="25"/>
      <c r="U26" s="26"/>
      <c r="V26" s="26"/>
      <c r="W26" s="26"/>
      <c r="X26" s="27"/>
      <c r="Y26" s="28"/>
      <c r="Z26" s="26"/>
      <c r="AA26" s="26"/>
      <c r="AB26" s="26"/>
      <c r="AC26" s="53"/>
      <c r="AD26" s="25"/>
      <c r="AE26" s="26"/>
      <c r="AF26" s="26"/>
      <c r="AG26" s="26"/>
      <c r="AH26" s="27"/>
      <c r="AI26" s="28"/>
      <c r="AJ26" s="26"/>
      <c r="AK26" s="26"/>
      <c r="AL26" s="26"/>
      <c r="AM26" s="27"/>
      <c r="AN26" s="35" t="s">
        <v>13</v>
      </c>
    </row>
    <row r="27" spans="1:41" ht="13.5" thickBot="1">
      <c r="A27" s="24">
        <v>15</v>
      </c>
      <c r="B27" s="78" t="s">
        <v>79</v>
      </c>
      <c r="C27" s="10">
        <f t="shared" si="8"/>
        <v>15</v>
      </c>
      <c r="D27" s="10">
        <f t="shared" si="8"/>
        <v>0</v>
      </c>
      <c r="E27" s="10">
        <f t="shared" si="9"/>
        <v>15</v>
      </c>
      <c r="F27" s="10">
        <f t="shared" si="10"/>
        <v>20</v>
      </c>
      <c r="G27" s="10">
        <f t="shared" si="11"/>
        <v>55</v>
      </c>
      <c r="H27" s="10">
        <f t="shared" si="12"/>
        <v>75</v>
      </c>
      <c r="I27" s="79">
        <f t="shared" si="13"/>
        <v>3</v>
      </c>
      <c r="J27" s="17"/>
      <c r="K27" s="15"/>
      <c r="L27" s="15"/>
      <c r="M27" s="15"/>
      <c r="N27" s="16"/>
      <c r="O27" s="17"/>
      <c r="P27" s="15"/>
      <c r="Q27" s="15"/>
      <c r="R27" s="15"/>
      <c r="S27" s="62"/>
      <c r="T27" s="117"/>
      <c r="U27" s="60"/>
      <c r="V27" s="60"/>
      <c r="W27" s="60"/>
      <c r="X27" s="118"/>
      <c r="Y27" s="14"/>
      <c r="Z27" s="15"/>
      <c r="AA27" s="15"/>
      <c r="AB27" s="15"/>
      <c r="AC27" s="62"/>
      <c r="AD27" s="17"/>
      <c r="AE27" s="15"/>
      <c r="AF27" s="15"/>
      <c r="AG27" s="15"/>
      <c r="AH27" s="16"/>
      <c r="AI27" s="17">
        <v>15</v>
      </c>
      <c r="AJ27" s="15">
        <v>0</v>
      </c>
      <c r="AK27" s="15">
        <v>5</v>
      </c>
      <c r="AL27" s="15">
        <v>55</v>
      </c>
      <c r="AM27" s="16">
        <v>3</v>
      </c>
      <c r="AN27" s="35" t="s">
        <v>41</v>
      </c>
    </row>
    <row r="28" spans="1:41" ht="13.5" thickBot="1">
      <c r="A28" s="89"/>
      <c r="B28" s="63" t="s">
        <v>38</v>
      </c>
      <c r="C28" s="21">
        <f>SUM(C20:C27)</f>
        <v>120</v>
      </c>
      <c r="D28" s="21">
        <f>SUM(D20:D27)</f>
        <v>270</v>
      </c>
      <c r="E28" s="21">
        <f t="shared" si="9"/>
        <v>390</v>
      </c>
      <c r="F28" s="21">
        <f>SUM(F20:F27)</f>
        <v>455</v>
      </c>
      <c r="G28" s="21">
        <f>SUM(G20:G27)</f>
        <v>345</v>
      </c>
      <c r="H28" s="21">
        <f t="shared" ref="H28" si="14">SUM(H20:H27)</f>
        <v>800</v>
      </c>
      <c r="I28" s="76">
        <f t="shared" ref="I28" si="15">SUM(I20:I27)</f>
        <v>32</v>
      </c>
      <c r="J28" s="75">
        <f>SUM(J20:J27)</f>
        <v>45</v>
      </c>
      <c r="K28" s="21">
        <f t="shared" ref="K28" si="16">SUM(K20:K27)</f>
        <v>60</v>
      </c>
      <c r="L28" s="21">
        <f t="shared" ref="L28" si="17">SUM(L20:L27)</f>
        <v>10</v>
      </c>
      <c r="M28" s="21">
        <f t="shared" ref="M28" si="18">SUM(M20:M27)</f>
        <v>60</v>
      </c>
      <c r="N28" s="76">
        <f t="shared" ref="N28" si="19">SUM(N20:N27)</f>
        <v>7</v>
      </c>
      <c r="O28" s="75">
        <f t="shared" ref="O28" si="20">SUM(O20:O27)</f>
        <v>30</v>
      </c>
      <c r="P28" s="21">
        <f t="shared" ref="P28" si="21">SUM(P20:P27)</f>
        <v>90</v>
      </c>
      <c r="Q28" s="21">
        <f t="shared" ref="Q28" si="22">SUM(Q20:Q27)</f>
        <v>20</v>
      </c>
      <c r="R28" s="21">
        <f t="shared" ref="R28" si="23">SUM(R20:R27)</f>
        <v>60</v>
      </c>
      <c r="S28" s="87">
        <f t="shared" ref="S28" si="24">SUM(S20:S27)</f>
        <v>8</v>
      </c>
      <c r="T28" s="20">
        <f t="shared" ref="T28" si="25">SUM(T20:T27)</f>
        <v>15</v>
      </c>
      <c r="U28" s="21">
        <f t="shared" ref="U28" si="26">SUM(U20:U27)</f>
        <v>45</v>
      </c>
      <c r="V28" s="21">
        <f t="shared" ref="V28" si="27">SUM(V20:V27)</f>
        <v>10</v>
      </c>
      <c r="W28" s="21">
        <f t="shared" ref="W28" si="28">SUM(W20:W27)</f>
        <v>55</v>
      </c>
      <c r="X28" s="76">
        <f t="shared" ref="X28" si="29">SUM(X20:X27)</f>
        <v>5</v>
      </c>
      <c r="Y28" s="75">
        <f t="shared" ref="Y28" si="30">SUM(Y20:Y27)</f>
        <v>15</v>
      </c>
      <c r="Z28" s="21">
        <f t="shared" ref="Z28" si="31">SUM(Z20:Z27)</f>
        <v>45</v>
      </c>
      <c r="AA28" s="21">
        <f t="shared" ref="AA28" si="32">SUM(AA20:AA27)</f>
        <v>10</v>
      </c>
      <c r="AB28" s="21">
        <f t="shared" ref="AB28" si="33">SUM(AB20:AB27)</f>
        <v>55</v>
      </c>
      <c r="AC28" s="87">
        <f t="shared" ref="AC28" si="34">SUM(AC20:AC27)</f>
        <v>5</v>
      </c>
      <c r="AD28" s="20">
        <f t="shared" ref="AD28" si="35">SUM(AD20:AD27)</f>
        <v>0</v>
      </c>
      <c r="AE28" s="21">
        <f t="shared" ref="AE28" si="36">SUM(AE20:AE27)</f>
        <v>15</v>
      </c>
      <c r="AF28" s="21">
        <f t="shared" ref="AF28" si="37">SUM(AF20:AF27)</f>
        <v>5</v>
      </c>
      <c r="AG28" s="21">
        <f t="shared" ref="AG28" si="38">SUM(AG20:AG27)</f>
        <v>30</v>
      </c>
      <c r="AH28" s="76">
        <f t="shared" ref="AH28" si="39">SUM(AH20:AH27)</f>
        <v>2</v>
      </c>
      <c r="AI28" s="75">
        <f t="shared" ref="AI28" si="40">SUM(AI20:AI27)</f>
        <v>15</v>
      </c>
      <c r="AJ28" s="21">
        <f t="shared" ref="AJ28" si="41">SUM(AJ20:AJ27)</f>
        <v>15</v>
      </c>
      <c r="AK28" s="21">
        <f t="shared" ref="AK28" si="42">SUM(AK20:AK27)</f>
        <v>10</v>
      </c>
      <c r="AL28" s="21">
        <f t="shared" ref="AL28" si="43">SUM(AL20:AL27)</f>
        <v>85</v>
      </c>
      <c r="AM28" s="76">
        <f t="shared" ref="AM28" si="44">SUM(AM20:AM27)</f>
        <v>5</v>
      </c>
      <c r="AN28" s="39"/>
    </row>
    <row r="29" spans="1:41" ht="13.5" thickBot="1">
      <c r="A29" s="29" t="s">
        <v>27</v>
      </c>
      <c r="B29" s="135" t="s">
        <v>57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  <c r="AN29" s="39"/>
    </row>
    <row r="30" spans="1:41">
      <c r="A30" s="29">
        <v>16</v>
      </c>
      <c r="B30" s="120" t="s">
        <v>80</v>
      </c>
      <c r="C30" s="15">
        <f t="shared" ref="C30" si="45">SUM(J30,O30,T30,Y30,AD30,AI30)</f>
        <v>30</v>
      </c>
      <c r="D30" s="15">
        <f t="shared" ref="D30" si="46">SUM(K30,P30,U30,Z30,AE30,AJ30)</f>
        <v>30</v>
      </c>
      <c r="E30" s="15">
        <f t="shared" ref="E30" si="47">SUM(C30:D30)</f>
        <v>60</v>
      </c>
      <c r="F30" s="15">
        <f>SUM(J30,K30,L30,O30,P30,Q30,T30,U30,V30,Y30,Z30,AA30,AD30,AE30,AF30,AI30,AJ30,AK30)</f>
        <v>70</v>
      </c>
      <c r="G30" s="15">
        <f t="shared" ref="G30" si="48">H30-F30</f>
        <v>105</v>
      </c>
      <c r="H30" s="15">
        <f t="shared" ref="H30" si="49">$B$9*I30</f>
        <v>175</v>
      </c>
      <c r="I30" s="16">
        <f t="shared" ref="I30" si="50">SUM(N30,S30,X30,AC30,AH30,AM30)</f>
        <v>7</v>
      </c>
      <c r="J30" s="17"/>
      <c r="K30" s="15"/>
      <c r="L30" s="15"/>
      <c r="M30" s="15"/>
      <c r="N30" s="16"/>
      <c r="O30" s="14"/>
      <c r="P30" s="15"/>
      <c r="Q30" s="15"/>
      <c r="R30" s="15"/>
      <c r="S30" s="62"/>
      <c r="T30" s="17">
        <v>15</v>
      </c>
      <c r="U30" s="15">
        <v>15</v>
      </c>
      <c r="V30" s="15">
        <v>5</v>
      </c>
      <c r="W30" s="15">
        <v>40</v>
      </c>
      <c r="X30" s="16">
        <v>3</v>
      </c>
      <c r="Y30" s="17">
        <v>15</v>
      </c>
      <c r="Z30" s="15">
        <v>15</v>
      </c>
      <c r="AA30" s="15">
        <v>5</v>
      </c>
      <c r="AB30" s="15">
        <v>65</v>
      </c>
      <c r="AC30" s="16">
        <v>4</v>
      </c>
      <c r="AD30" s="14"/>
      <c r="AE30" s="15"/>
      <c r="AF30" s="15"/>
      <c r="AG30" s="15"/>
      <c r="AH30" s="62"/>
      <c r="AI30" s="17"/>
      <c r="AJ30" s="15"/>
      <c r="AK30" s="15"/>
      <c r="AL30" s="15"/>
      <c r="AM30" s="16"/>
      <c r="AN30" s="39" t="s">
        <v>16</v>
      </c>
      <c r="AO30" s="132"/>
    </row>
    <row r="31" spans="1:41" ht="22.5">
      <c r="A31" s="24">
        <v>17</v>
      </c>
      <c r="B31" s="104" t="s">
        <v>96</v>
      </c>
      <c r="C31" s="26">
        <f t="shared" ref="C31:C32" si="51">SUM(J31,O31,T31,Y31,AD31,AI31)</f>
        <v>15</v>
      </c>
      <c r="D31" s="26">
        <f t="shared" ref="D31:D32" si="52">SUM(K31,P31,U31,Z31,AE31,AJ31)</f>
        <v>15</v>
      </c>
      <c r="E31" s="26">
        <f t="shared" ref="E31:E32" si="53">SUM(C31:D31)</f>
        <v>30</v>
      </c>
      <c r="F31" s="26">
        <f t="shared" ref="F31" si="54">SUM(J31,K31,L31,O31,P31,Q31,T31,U31,V31,Y31,Z31,AA31,AD31,AE31,AF31,AI31,AJ31,AK31)</f>
        <v>45</v>
      </c>
      <c r="G31" s="26">
        <f>H31-F31</f>
        <v>55</v>
      </c>
      <c r="H31" s="26">
        <f>$B$9*I31</f>
        <v>100</v>
      </c>
      <c r="I31" s="27">
        <f>SUM(N31,S31,X31,AC31,AH31,AM31)</f>
        <v>4</v>
      </c>
      <c r="J31" s="8"/>
      <c r="K31" s="4"/>
      <c r="L31" s="4"/>
      <c r="M31" s="4"/>
      <c r="N31" s="5"/>
      <c r="O31" s="7"/>
      <c r="P31" s="4"/>
      <c r="Q31" s="4"/>
      <c r="R31" s="4"/>
      <c r="S31" s="6"/>
      <c r="T31" s="8"/>
      <c r="U31" s="4"/>
      <c r="V31" s="4"/>
      <c r="W31" s="4"/>
      <c r="X31" s="5"/>
      <c r="Y31" s="8"/>
      <c r="Z31" s="4"/>
      <c r="AA31" s="4"/>
      <c r="AB31" s="4"/>
      <c r="AC31" s="5"/>
      <c r="AD31" s="7"/>
      <c r="AE31" s="4"/>
      <c r="AF31" s="4"/>
      <c r="AG31" s="4"/>
      <c r="AH31" s="6"/>
      <c r="AI31" s="25">
        <v>15</v>
      </c>
      <c r="AJ31" s="26">
        <v>15</v>
      </c>
      <c r="AK31" s="26">
        <v>15</v>
      </c>
      <c r="AL31" s="26">
        <v>55</v>
      </c>
      <c r="AM31" s="27">
        <v>4</v>
      </c>
      <c r="AN31" s="35" t="s">
        <v>41</v>
      </c>
      <c r="AO31" s="132"/>
    </row>
    <row r="32" spans="1:41" ht="13.5" thickBot="1">
      <c r="A32" s="29">
        <v>18</v>
      </c>
      <c r="B32" s="126" t="s">
        <v>81</v>
      </c>
      <c r="C32" s="15">
        <f t="shared" si="51"/>
        <v>30</v>
      </c>
      <c r="D32" s="15">
        <f t="shared" si="52"/>
        <v>30</v>
      </c>
      <c r="E32" s="15">
        <f t="shared" si="53"/>
        <v>60</v>
      </c>
      <c r="F32" s="122">
        <f>SUM(J32,K32,L32,O32,P32,Q32,T32,U32,V32,Y32,Z32,AA32,AD32,AE32,AF32,AI32,AJ32,AK32)</f>
        <v>75</v>
      </c>
      <c r="G32" s="122">
        <f t="shared" ref="G32" si="55">H32-F32</f>
        <v>50</v>
      </c>
      <c r="H32" s="122">
        <f t="shared" ref="H32" si="56">$B$9*I32</f>
        <v>125</v>
      </c>
      <c r="I32" s="123">
        <f t="shared" ref="I32" si="57">SUM(N32,S32,X32,AC32,AH32,AM32)</f>
        <v>5</v>
      </c>
      <c r="J32" s="121"/>
      <c r="K32" s="122"/>
      <c r="L32" s="122"/>
      <c r="M32" s="122"/>
      <c r="N32" s="123"/>
      <c r="O32" s="124"/>
      <c r="P32" s="122"/>
      <c r="Q32" s="122"/>
      <c r="R32" s="122"/>
      <c r="S32" s="125"/>
      <c r="T32" s="121"/>
      <c r="U32" s="122"/>
      <c r="V32" s="122"/>
      <c r="W32" s="122"/>
      <c r="X32" s="123"/>
      <c r="Y32" s="117"/>
      <c r="Z32" s="60"/>
      <c r="AA32" s="60"/>
      <c r="AB32" s="60"/>
      <c r="AC32" s="118"/>
      <c r="AD32" s="124">
        <v>30</v>
      </c>
      <c r="AE32" s="122">
        <v>30</v>
      </c>
      <c r="AF32" s="122">
        <v>15</v>
      </c>
      <c r="AG32" s="122">
        <v>50</v>
      </c>
      <c r="AH32" s="125">
        <v>5</v>
      </c>
      <c r="AI32" s="117"/>
      <c r="AJ32" s="60"/>
      <c r="AK32" s="60"/>
      <c r="AL32" s="60"/>
      <c r="AM32" s="118"/>
      <c r="AN32" s="39" t="s">
        <v>42</v>
      </c>
      <c r="AO32" s="132"/>
    </row>
    <row r="33" spans="1:41" ht="13.5" thickBot="1">
      <c r="A33" s="74"/>
      <c r="B33" s="116" t="s">
        <v>38</v>
      </c>
      <c r="C33" s="21">
        <f>SUM(C30:C32)</f>
        <v>75</v>
      </c>
      <c r="D33" s="21">
        <f t="shared" ref="D33:S33" si="58">SUM(D30:D32)</f>
        <v>75</v>
      </c>
      <c r="E33" s="21">
        <f t="shared" si="58"/>
        <v>150</v>
      </c>
      <c r="F33" s="21">
        <f t="shared" si="58"/>
        <v>190</v>
      </c>
      <c r="G33" s="21">
        <f t="shared" si="58"/>
        <v>210</v>
      </c>
      <c r="H33" s="21">
        <f t="shared" si="58"/>
        <v>400</v>
      </c>
      <c r="I33" s="77">
        <f t="shared" si="58"/>
        <v>16</v>
      </c>
      <c r="J33" s="21">
        <f t="shared" si="58"/>
        <v>0</v>
      </c>
      <c r="K33" s="21">
        <f t="shared" si="58"/>
        <v>0</v>
      </c>
      <c r="L33" s="21">
        <f t="shared" si="58"/>
        <v>0</v>
      </c>
      <c r="M33" s="21">
        <f t="shared" si="58"/>
        <v>0</v>
      </c>
      <c r="N33" s="77">
        <f t="shared" si="58"/>
        <v>0</v>
      </c>
      <c r="O33" s="21">
        <f t="shared" si="58"/>
        <v>0</v>
      </c>
      <c r="P33" s="21">
        <f t="shared" si="58"/>
        <v>0</v>
      </c>
      <c r="Q33" s="21">
        <f t="shared" si="58"/>
        <v>0</v>
      </c>
      <c r="R33" s="21">
        <f t="shared" si="58"/>
        <v>0</v>
      </c>
      <c r="S33" s="77">
        <f t="shared" si="58"/>
        <v>0</v>
      </c>
      <c r="T33" s="21">
        <f>SUM(T30:T32)</f>
        <v>15</v>
      </c>
      <c r="U33" s="21">
        <f t="shared" ref="U33:AM33" si="59">SUM(U30:U32)</f>
        <v>15</v>
      </c>
      <c r="V33" s="21">
        <f t="shared" si="59"/>
        <v>5</v>
      </c>
      <c r="W33" s="21">
        <f t="shared" si="59"/>
        <v>40</v>
      </c>
      <c r="X33" s="77">
        <f t="shared" si="59"/>
        <v>3</v>
      </c>
      <c r="Y33" s="21">
        <f t="shared" si="59"/>
        <v>15</v>
      </c>
      <c r="Z33" s="21">
        <f t="shared" si="59"/>
        <v>15</v>
      </c>
      <c r="AA33" s="21">
        <f t="shared" si="59"/>
        <v>5</v>
      </c>
      <c r="AB33" s="21">
        <f t="shared" si="59"/>
        <v>65</v>
      </c>
      <c r="AC33" s="77">
        <f t="shared" si="59"/>
        <v>4</v>
      </c>
      <c r="AD33" s="21">
        <f t="shared" si="59"/>
        <v>30</v>
      </c>
      <c r="AE33" s="21">
        <f t="shared" si="59"/>
        <v>30</v>
      </c>
      <c r="AF33" s="21">
        <f t="shared" si="59"/>
        <v>15</v>
      </c>
      <c r="AG33" s="21">
        <f t="shared" si="59"/>
        <v>50</v>
      </c>
      <c r="AH33" s="77">
        <f t="shared" si="59"/>
        <v>5</v>
      </c>
      <c r="AI33" s="21">
        <f t="shared" si="59"/>
        <v>15</v>
      </c>
      <c r="AJ33" s="21">
        <f t="shared" si="59"/>
        <v>15</v>
      </c>
      <c r="AK33" s="21">
        <f t="shared" si="59"/>
        <v>15</v>
      </c>
      <c r="AL33" s="21">
        <f t="shared" si="59"/>
        <v>55</v>
      </c>
      <c r="AM33" s="76">
        <f t="shared" si="59"/>
        <v>4</v>
      </c>
      <c r="AN33" s="39"/>
    </row>
    <row r="34" spans="1:41" ht="13.5" thickBot="1">
      <c r="A34" s="29" t="s">
        <v>31</v>
      </c>
      <c r="B34" s="138" t="s">
        <v>60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39"/>
    </row>
    <row r="35" spans="1:41">
      <c r="A35" s="29">
        <v>19</v>
      </c>
      <c r="B35" s="103" t="s">
        <v>82</v>
      </c>
      <c r="C35" s="44">
        <f>SUM(J35,O35,T35,Y35,AD35,AI35)</f>
        <v>45</v>
      </c>
      <c r="D35" s="44">
        <f>SUM(K35,P35,U35,Z35,AE35,AJ35)</f>
        <v>60</v>
      </c>
      <c r="E35" s="44">
        <f>SUM(C35:D35)</f>
        <v>105</v>
      </c>
      <c r="F35" s="44">
        <f>SUM(J35,K35,L35,O35,P35,Q35,T35,U35,V35,Y35,Z35,AA35,AD35,AE35,AF35,AI35,AJ35,AK35)</f>
        <v>110</v>
      </c>
      <c r="G35" s="44">
        <f>H35-F35</f>
        <v>40</v>
      </c>
      <c r="H35" s="44">
        <f>$B$9*I35</f>
        <v>150</v>
      </c>
      <c r="I35" s="13">
        <f>SUM(N35,S35,X35,AC35,AH35,AM35)</f>
        <v>6</v>
      </c>
      <c r="J35" s="12">
        <v>30</v>
      </c>
      <c r="K35" s="44">
        <v>30</v>
      </c>
      <c r="L35" s="44">
        <v>5</v>
      </c>
      <c r="M35" s="128">
        <v>10</v>
      </c>
      <c r="N35" s="52">
        <v>3</v>
      </c>
      <c r="O35" s="12">
        <v>15</v>
      </c>
      <c r="P35" s="44">
        <v>30</v>
      </c>
      <c r="Q35" s="44">
        <v>0</v>
      </c>
      <c r="R35" s="128">
        <v>30</v>
      </c>
      <c r="S35" s="13">
        <v>3</v>
      </c>
      <c r="T35" s="12"/>
      <c r="U35" s="44"/>
      <c r="V35" s="44"/>
      <c r="W35" s="44"/>
      <c r="X35" s="13"/>
      <c r="Y35" s="43"/>
      <c r="Z35" s="44"/>
      <c r="AA35" s="44"/>
      <c r="AB35" s="44"/>
      <c r="AC35" s="52"/>
      <c r="AD35" s="12"/>
      <c r="AE35" s="44"/>
      <c r="AF35" s="44"/>
      <c r="AG35" s="44"/>
      <c r="AH35" s="13"/>
      <c r="AI35" s="43"/>
      <c r="AJ35" s="44"/>
      <c r="AK35" s="44"/>
      <c r="AL35" s="44"/>
      <c r="AM35" s="13"/>
      <c r="AN35" s="39" t="s">
        <v>14</v>
      </c>
      <c r="AO35" s="132"/>
    </row>
    <row r="36" spans="1:41">
      <c r="A36" s="29">
        <v>20</v>
      </c>
      <c r="B36" s="101" t="s">
        <v>51</v>
      </c>
      <c r="C36" s="26">
        <f>SUM(J36,O36,T36,Y36,AD36,AI36)</f>
        <v>30</v>
      </c>
      <c r="D36" s="26">
        <f>SUM(K36,P36,U36,Z36,AE36,AJ36)</f>
        <v>30</v>
      </c>
      <c r="E36" s="26">
        <f>SUM(C36:D36)</f>
        <v>60</v>
      </c>
      <c r="F36" s="26">
        <f>SUM(J36,K36,L36,O36,P36,Q36,T36,U36,V36,Y36,Z36,AA36,AD36,AE36,AF36,AI36,AJ36,AK36)</f>
        <v>65</v>
      </c>
      <c r="G36" s="26">
        <f>H36-F36</f>
        <v>35</v>
      </c>
      <c r="H36" s="26">
        <f>$B$9*I36</f>
        <v>100</v>
      </c>
      <c r="I36" s="27">
        <f>SUM(N36,S36,X36,AC36,AH36,AM36)</f>
        <v>4</v>
      </c>
      <c r="J36" s="25"/>
      <c r="K36" s="26"/>
      <c r="L36" s="26"/>
      <c r="M36" s="26"/>
      <c r="N36" s="27"/>
      <c r="O36" s="28"/>
      <c r="P36" s="26"/>
      <c r="Q36" s="26"/>
      <c r="R36" s="26"/>
      <c r="S36" s="53"/>
      <c r="T36" s="25"/>
      <c r="U36" s="26"/>
      <c r="V36" s="26"/>
      <c r="W36" s="26"/>
      <c r="X36" s="27"/>
      <c r="Y36" s="28">
        <v>30</v>
      </c>
      <c r="Z36" s="26">
        <v>30</v>
      </c>
      <c r="AA36" s="26">
        <v>5</v>
      </c>
      <c r="AB36" s="26">
        <v>35</v>
      </c>
      <c r="AC36" s="27">
        <v>4</v>
      </c>
      <c r="AD36" s="25"/>
      <c r="AE36" s="26"/>
      <c r="AF36" s="26"/>
      <c r="AG36" s="26"/>
      <c r="AH36" s="27"/>
      <c r="AI36" s="28"/>
      <c r="AJ36" s="26"/>
      <c r="AK36" s="26"/>
      <c r="AL36" s="26"/>
      <c r="AM36" s="27"/>
      <c r="AN36" s="35" t="s">
        <v>18</v>
      </c>
      <c r="AO36" s="132"/>
    </row>
    <row r="37" spans="1:41">
      <c r="A37" s="29">
        <v>21</v>
      </c>
      <c r="B37" s="101" t="s">
        <v>83</v>
      </c>
      <c r="C37" s="26">
        <f t="shared" ref="C37:C38" si="60">SUM(J37,O37,T37,Y37,AD37,AI37)</f>
        <v>15</v>
      </c>
      <c r="D37" s="26">
        <f t="shared" ref="D37:D38" si="61">SUM(K37,P37,U37,Z37,AE37,AJ37)</f>
        <v>30</v>
      </c>
      <c r="E37" s="26">
        <f t="shared" ref="E37:E38" si="62">SUM(C37:D37)</f>
        <v>45</v>
      </c>
      <c r="F37" s="26">
        <f t="shared" ref="F37:F38" si="63">SUM(J37,K37,L37,O37,P37,Q37,T37,U37,V37,Y37,Z37,AA37,AD37,AE37,AF37,AI37,AJ37,AK37)</f>
        <v>50</v>
      </c>
      <c r="G37" s="26">
        <f t="shared" ref="G37:G38" si="64">H37-F37</f>
        <v>25</v>
      </c>
      <c r="H37" s="26">
        <f t="shared" ref="H37:H38" si="65">$B$9*I37</f>
        <v>75</v>
      </c>
      <c r="I37" s="27">
        <f t="shared" ref="I37:I38" si="66">SUM(N37,S37,X37,AC37,AH37,AM37)</f>
        <v>3</v>
      </c>
      <c r="J37" s="25"/>
      <c r="K37" s="26"/>
      <c r="L37" s="26"/>
      <c r="M37" s="26"/>
      <c r="N37" s="27"/>
      <c r="O37" s="28"/>
      <c r="P37" s="26"/>
      <c r="Q37" s="26"/>
      <c r="R37" s="26"/>
      <c r="S37" s="53"/>
      <c r="T37" s="25"/>
      <c r="U37" s="26"/>
      <c r="V37" s="26"/>
      <c r="W37" s="26"/>
      <c r="X37" s="27"/>
      <c r="Y37" s="28"/>
      <c r="Z37" s="26"/>
      <c r="AA37" s="26"/>
      <c r="AB37" s="26"/>
      <c r="AC37" s="53"/>
      <c r="AD37" s="25">
        <v>15</v>
      </c>
      <c r="AE37" s="26">
        <v>30</v>
      </c>
      <c r="AF37" s="26">
        <v>5</v>
      </c>
      <c r="AG37" s="26">
        <v>25</v>
      </c>
      <c r="AH37" s="27">
        <v>3</v>
      </c>
      <c r="AI37" s="28"/>
      <c r="AJ37" s="26"/>
      <c r="AK37" s="26"/>
      <c r="AL37" s="26"/>
      <c r="AM37" s="27"/>
      <c r="AN37" s="35" t="s">
        <v>43</v>
      </c>
      <c r="AO37" s="132"/>
    </row>
    <row r="38" spans="1:41" ht="13.5" thickBot="1">
      <c r="A38" s="29">
        <v>22</v>
      </c>
      <c r="B38" s="105" t="s">
        <v>84</v>
      </c>
      <c r="C38" s="26">
        <f t="shared" si="60"/>
        <v>15</v>
      </c>
      <c r="D38" s="26">
        <f t="shared" si="61"/>
        <v>30</v>
      </c>
      <c r="E38" s="26">
        <f t="shared" si="62"/>
        <v>45</v>
      </c>
      <c r="F38" s="26">
        <f t="shared" si="63"/>
        <v>50</v>
      </c>
      <c r="G38" s="26">
        <f t="shared" si="64"/>
        <v>25</v>
      </c>
      <c r="H38" s="26">
        <f t="shared" si="65"/>
        <v>75</v>
      </c>
      <c r="I38" s="27">
        <f t="shared" si="66"/>
        <v>3</v>
      </c>
      <c r="J38" s="82"/>
      <c r="K38" s="80"/>
      <c r="L38" s="80"/>
      <c r="M38" s="80"/>
      <c r="N38" s="83"/>
      <c r="O38" s="84"/>
      <c r="P38" s="80"/>
      <c r="Q38" s="80"/>
      <c r="R38" s="80"/>
      <c r="S38" s="81"/>
      <c r="T38" s="82"/>
      <c r="U38" s="80"/>
      <c r="V38" s="80"/>
      <c r="W38" s="80"/>
      <c r="X38" s="83"/>
      <c r="Y38" s="84"/>
      <c r="Z38" s="80"/>
      <c r="AA38" s="80"/>
      <c r="AB38" s="80"/>
      <c r="AC38" s="81"/>
      <c r="AD38" s="109"/>
      <c r="AE38" s="110"/>
      <c r="AF38" s="110"/>
      <c r="AG38" s="110"/>
      <c r="AH38" s="111"/>
      <c r="AI38" s="31">
        <v>15</v>
      </c>
      <c r="AJ38" s="46">
        <v>30</v>
      </c>
      <c r="AK38" s="46">
        <v>5</v>
      </c>
      <c r="AL38" s="46">
        <v>25</v>
      </c>
      <c r="AM38" s="32">
        <v>3</v>
      </c>
      <c r="AN38" s="131" t="s">
        <v>41</v>
      </c>
      <c r="AO38" s="132"/>
    </row>
    <row r="39" spans="1:41" ht="13.5" thickBot="1">
      <c r="A39" s="74"/>
      <c r="B39" s="42" t="s">
        <v>38</v>
      </c>
      <c r="C39" s="21">
        <f t="shared" ref="C39:D39" si="67">SUM(C35:C38)</f>
        <v>105</v>
      </c>
      <c r="D39" s="21">
        <f t="shared" si="67"/>
        <v>150</v>
      </c>
      <c r="E39" s="21">
        <f>SUM(C39:D39)</f>
        <v>255</v>
      </c>
      <c r="F39" s="21">
        <f t="shared" ref="F39" si="68">SUM(F35:F38)</f>
        <v>275</v>
      </c>
      <c r="G39" s="21">
        <f t="shared" ref="G39" si="69">SUM(G35:G38)</f>
        <v>125</v>
      </c>
      <c r="H39" s="21">
        <f t="shared" ref="H39" si="70">SUM(H35:H38)</f>
        <v>400</v>
      </c>
      <c r="I39" s="76">
        <f t="shared" ref="I39" si="71">SUM(I35:I38)</f>
        <v>16</v>
      </c>
      <c r="J39" s="20">
        <f>SUM(J35:J38)</f>
        <v>30</v>
      </c>
      <c r="K39" s="21">
        <f t="shared" ref="K39:AM39" si="72">SUM(K35:K38)</f>
        <v>30</v>
      </c>
      <c r="L39" s="21">
        <f t="shared" si="72"/>
        <v>5</v>
      </c>
      <c r="M39" s="21">
        <f t="shared" si="72"/>
        <v>10</v>
      </c>
      <c r="N39" s="87">
        <f t="shared" si="72"/>
        <v>3</v>
      </c>
      <c r="O39" s="20">
        <f t="shared" si="72"/>
        <v>15</v>
      </c>
      <c r="P39" s="21">
        <f t="shared" si="72"/>
        <v>30</v>
      </c>
      <c r="Q39" s="21">
        <f t="shared" si="72"/>
        <v>0</v>
      </c>
      <c r="R39" s="21">
        <f t="shared" si="72"/>
        <v>30</v>
      </c>
      <c r="S39" s="76">
        <f t="shared" si="72"/>
        <v>3</v>
      </c>
      <c r="T39" s="64">
        <f t="shared" si="72"/>
        <v>0</v>
      </c>
      <c r="U39" s="64">
        <f t="shared" si="72"/>
        <v>0</v>
      </c>
      <c r="V39" s="64">
        <f t="shared" si="72"/>
        <v>0</v>
      </c>
      <c r="W39" s="64">
        <f t="shared" si="72"/>
        <v>0</v>
      </c>
      <c r="X39" s="76">
        <f t="shared" si="72"/>
        <v>0</v>
      </c>
      <c r="Y39" s="20">
        <f t="shared" ref="Y39" si="73">SUM(Y35:Y38)</f>
        <v>30</v>
      </c>
      <c r="Z39" s="21">
        <f t="shared" ref="Z39" si="74">SUM(Z35:Z38)</f>
        <v>30</v>
      </c>
      <c r="AA39" s="21">
        <f t="shared" ref="AA39" si="75">SUM(AA35:AA38)</f>
        <v>5</v>
      </c>
      <c r="AB39" s="21">
        <f t="shared" ref="AB39" si="76">SUM(AB35:AB38)</f>
        <v>35</v>
      </c>
      <c r="AC39" s="76">
        <f t="shared" ref="AC39" si="77">SUM(AC35:AC38)</f>
        <v>4</v>
      </c>
      <c r="AD39" s="20">
        <f t="shared" ref="AD39" si="78">SUM(AD35:AD38)</f>
        <v>15</v>
      </c>
      <c r="AE39" s="21">
        <f t="shared" ref="AE39" si="79">SUM(AE35:AE38)</f>
        <v>30</v>
      </c>
      <c r="AF39" s="21">
        <f t="shared" ref="AF39" si="80">SUM(AF35:AF38)</f>
        <v>5</v>
      </c>
      <c r="AG39" s="21">
        <f t="shared" ref="AG39" si="81">SUM(AG35:AG38)</f>
        <v>25</v>
      </c>
      <c r="AH39" s="76">
        <f t="shared" ref="AH39" si="82">SUM(AH35:AH38)</f>
        <v>3</v>
      </c>
      <c r="AI39" s="20">
        <f t="shared" si="72"/>
        <v>15</v>
      </c>
      <c r="AJ39" s="21">
        <f t="shared" si="72"/>
        <v>30</v>
      </c>
      <c r="AK39" s="21">
        <f t="shared" si="72"/>
        <v>5</v>
      </c>
      <c r="AL39" s="21">
        <f t="shared" si="72"/>
        <v>25</v>
      </c>
      <c r="AM39" s="76">
        <f t="shared" si="72"/>
        <v>3</v>
      </c>
      <c r="AN39" s="39"/>
    </row>
    <row r="40" spans="1:41" ht="13.5" thickBot="1">
      <c r="A40" s="29" t="s">
        <v>29</v>
      </c>
      <c r="B40" s="138" t="s">
        <v>62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9"/>
      <c r="AN40" s="39"/>
    </row>
    <row r="41" spans="1:41">
      <c r="A41" s="47">
        <v>23</v>
      </c>
      <c r="B41" s="99" t="s">
        <v>85</v>
      </c>
      <c r="C41" s="44">
        <f t="shared" ref="C41:D44" si="83">SUM(J41,O41,T41,Y41,AD41,AI41)</f>
        <v>15</v>
      </c>
      <c r="D41" s="44">
        <f t="shared" si="83"/>
        <v>15</v>
      </c>
      <c r="E41" s="44">
        <f>SUM(C41:D41)</f>
        <v>30</v>
      </c>
      <c r="F41" s="44">
        <f>SUM(J41,K41,L41,O41,P41,Q41,T41,U41,V41,Y41,Z41,AA41,AD41,AE41,AF41,AI41,AJ41,AK41)</f>
        <v>40</v>
      </c>
      <c r="G41" s="44">
        <f>H41-F41</f>
        <v>35</v>
      </c>
      <c r="H41" s="44">
        <f>$B$9*I41</f>
        <v>75</v>
      </c>
      <c r="I41" s="13">
        <f>SUM(N41,S41,X41,AC41,AH41,AM41)</f>
        <v>3</v>
      </c>
      <c r="J41" s="12"/>
      <c r="K41" s="44"/>
      <c r="L41" s="44"/>
      <c r="M41" s="44"/>
      <c r="N41" s="52"/>
      <c r="O41" s="12"/>
      <c r="P41" s="44"/>
      <c r="Q41" s="44"/>
      <c r="R41" s="44"/>
      <c r="S41" s="13"/>
      <c r="T41" s="43"/>
      <c r="U41" s="44"/>
      <c r="V41" s="44"/>
      <c r="W41" s="44"/>
      <c r="X41" s="52"/>
      <c r="Y41" s="12"/>
      <c r="Z41" s="44"/>
      <c r="AA41" s="44"/>
      <c r="AB41" s="44"/>
      <c r="AC41" s="13"/>
      <c r="AD41" s="43"/>
      <c r="AE41" s="44"/>
      <c r="AF41" s="44"/>
      <c r="AG41" s="44"/>
      <c r="AH41" s="52"/>
      <c r="AI41" s="12">
        <v>15</v>
      </c>
      <c r="AJ41" s="44">
        <v>15</v>
      </c>
      <c r="AK41" s="44">
        <v>10</v>
      </c>
      <c r="AL41" s="44">
        <v>35</v>
      </c>
      <c r="AM41" s="13">
        <v>3</v>
      </c>
      <c r="AN41" s="35" t="s">
        <v>41</v>
      </c>
      <c r="AO41" s="132"/>
    </row>
    <row r="42" spans="1:41">
      <c r="A42" s="47">
        <v>24</v>
      </c>
      <c r="B42" s="100" t="s">
        <v>49</v>
      </c>
      <c r="C42" s="26">
        <f t="shared" si="83"/>
        <v>30</v>
      </c>
      <c r="D42" s="26">
        <f t="shared" si="83"/>
        <v>30</v>
      </c>
      <c r="E42" s="26">
        <f>SUM(C42:D42)</f>
        <v>60</v>
      </c>
      <c r="F42" s="26">
        <f>SUM(J42,K42,L42,O42,P42,Q42,T42,U42,V42,Y42,Z42,AA42,AD42,AE42,AF42,AI42,AJ42,AK42)</f>
        <v>65</v>
      </c>
      <c r="G42" s="26">
        <f>H42-F42</f>
        <v>10</v>
      </c>
      <c r="H42" s="26">
        <f>$B$9*I42</f>
        <v>75</v>
      </c>
      <c r="I42" s="27">
        <f>SUM(N42,S42,X42,AC42,AH42,AM42)</f>
        <v>3</v>
      </c>
      <c r="J42" s="25"/>
      <c r="K42" s="26"/>
      <c r="L42" s="26"/>
      <c r="M42" s="26"/>
      <c r="N42" s="53"/>
      <c r="O42" s="25"/>
      <c r="P42" s="26"/>
      <c r="Q42" s="26"/>
      <c r="R42" s="26"/>
      <c r="S42" s="27"/>
      <c r="T42" s="30">
        <v>30</v>
      </c>
      <c r="U42" s="37">
        <v>30</v>
      </c>
      <c r="V42" s="37">
        <v>5</v>
      </c>
      <c r="W42" s="37">
        <v>10</v>
      </c>
      <c r="X42" s="108">
        <v>3</v>
      </c>
      <c r="Y42" s="25"/>
      <c r="Z42" s="26"/>
      <c r="AA42" s="26"/>
      <c r="AB42" s="26"/>
      <c r="AC42" s="27"/>
      <c r="AD42" s="57"/>
      <c r="AE42" s="49"/>
      <c r="AF42" s="49"/>
      <c r="AG42" s="49"/>
      <c r="AH42" s="112"/>
      <c r="AI42" s="25"/>
      <c r="AJ42" s="26"/>
      <c r="AK42" s="26"/>
      <c r="AL42" s="26"/>
      <c r="AM42" s="27"/>
      <c r="AN42" s="35" t="s">
        <v>12</v>
      </c>
      <c r="AO42" s="132"/>
    </row>
    <row r="43" spans="1:41">
      <c r="A43" s="47">
        <v>25</v>
      </c>
      <c r="B43" s="101" t="s">
        <v>50</v>
      </c>
      <c r="C43" s="26">
        <f t="shared" si="83"/>
        <v>15</v>
      </c>
      <c r="D43" s="26">
        <f t="shared" si="83"/>
        <v>15</v>
      </c>
      <c r="E43" s="26">
        <f>SUM(C43:D43)</f>
        <v>30</v>
      </c>
      <c r="F43" s="26">
        <f>SUM(J43,K43,L43,O43,P43,Q43,T43,U43,V43,Y43,Z43,AA43,AD43,AE43,AF43,AI43,AJ43,AK43)</f>
        <v>45</v>
      </c>
      <c r="G43" s="26">
        <f>H43-F43</f>
        <v>30</v>
      </c>
      <c r="H43" s="26">
        <f>$B$9*I43</f>
        <v>75</v>
      </c>
      <c r="I43" s="27">
        <f>SUM(N43,S43,X43,AC43,AH43,AM43)</f>
        <v>3</v>
      </c>
      <c r="J43" s="25"/>
      <c r="K43" s="26"/>
      <c r="L43" s="26"/>
      <c r="M43" s="26"/>
      <c r="N43" s="53"/>
      <c r="O43" s="25"/>
      <c r="P43" s="26"/>
      <c r="Q43" s="26"/>
      <c r="R43" s="26"/>
      <c r="S43" s="27"/>
      <c r="T43" s="28"/>
      <c r="U43" s="26"/>
      <c r="V43" s="26"/>
      <c r="W43" s="26"/>
      <c r="X43" s="53"/>
      <c r="Y43" s="25"/>
      <c r="Z43" s="26"/>
      <c r="AA43" s="26"/>
      <c r="AB43" s="26"/>
      <c r="AC43" s="27"/>
      <c r="AD43" s="28">
        <v>15</v>
      </c>
      <c r="AE43" s="26">
        <v>15</v>
      </c>
      <c r="AF43" s="26">
        <v>15</v>
      </c>
      <c r="AG43" s="26">
        <v>30</v>
      </c>
      <c r="AH43" s="53">
        <v>3</v>
      </c>
      <c r="AI43" s="25"/>
      <c r="AJ43" s="26"/>
      <c r="AK43" s="26"/>
      <c r="AL43" s="26"/>
      <c r="AM43" s="27"/>
      <c r="AN43" s="35" t="s">
        <v>43</v>
      </c>
      <c r="AO43" s="132"/>
    </row>
    <row r="44" spans="1:41" ht="13.5" thickBot="1">
      <c r="A44" s="47">
        <v>26</v>
      </c>
      <c r="B44" s="102" t="s">
        <v>44</v>
      </c>
      <c r="C44" s="10">
        <f t="shared" si="83"/>
        <v>0</v>
      </c>
      <c r="D44" s="10">
        <f t="shared" si="83"/>
        <v>15</v>
      </c>
      <c r="E44" s="10">
        <f>SUM(C44:D44)</f>
        <v>15</v>
      </c>
      <c r="F44" s="10">
        <f>SUM(J44,K44,L44,O44,P44,Q44,T44,U44,V44,Y44,Z44,AA44,AD44,AE44,AF44,AI44,AJ44,AK44)</f>
        <v>20</v>
      </c>
      <c r="G44" s="10">
        <f>H44-F44</f>
        <v>30</v>
      </c>
      <c r="H44" s="10">
        <f>$B$9*I44</f>
        <v>50</v>
      </c>
      <c r="I44" s="11">
        <f>SUM(N44,S44,X44,AC44,AH44,AM44)</f>
        <v>2</v>
      </c>
      <c r="J44" s="9">
        <v>0</v>
      </c>
      <c r="K44" s="10">
        <v>15</v>
      </c>
      <c r="L44" s="10">
        <v>5</v>
      </c>
      <c r="M44" s="10">
        <v>30</v>
      </c>
      <c r="N44" s="11">
        <v>2</v>
      </c>
      <c r="O44" s="9"/>
      <c r="P44" s="10"/>
      <c r="Q44" s="10"/>
      <c r="R44" s="10"/>
      <c r="S44" s="11"/>
      <c r="T44" s="45"/>
      <c r="U44" s="46"/>
      <c r="V44" s="46"/>
      <c r="W44" s="46"/>
      <c r="X44" s="54"/>
      <c r="Y44" s="9"/>
      <c r="Z44" s="10"/>
      <c r="AA44" s="10"/>
      <c r="AB44" s="10"/>
      <c r="AC44" s="11"/>
      <c r="AD44" s="45"/>
      <c r="AE44" s="46"/>
      <c r="AF44" s="46"/>
      <c r="AG44" s="46"/>
      <c r="AH44" s="54"/>
      <c r="AI44" s="9"/>
      <c r="AJ44" s="10"/>
      <c r="AK44" s="10"/>
      <c r="AL44" s="10"/>
      <c r="AM44" s="11"/>
      <c r="AN44" s="35" t="s">
        <v>13</v>
      </c>
      <c r="AO44" s="132"/>
    </row>
    <row r="45" spans="1:41" ht="13.5" thickBot="1">
      <c r="A45" s="89"/>
      <c r="B45" s="63" t="s">
        <v>38</v>
      </c>
      <c r="C45" s="21">
        <f t="shared" ref="C45:D45" si="84">SUM(C41:C44)</f>
        <v>60</v>
      </c>
      <c r="D45" s="21">
        <f t="shared" si="84"/>
        <v>75</v>
      </c>
      <c r="E45" s="21">
        <f>SUM(C45:D45)</f>
        <v>135</v>
      </c>
      <c r="F45" s="21">
        <f t="shared" ref="F45" si="85">SUM(F41:F44)</f>
        <v>170</v>
      </c>
      <c r="G45" s="21">
        <f t="shared" ref="G45" si="86">SUM(G41:G44)</f>
        <v>105</v>
      </c>
      <c r="H45" s="21">
        <f t="shared" ref="H45" si="87">SUM(H41:H44)</f>
        <v>275</v>
      </c>
      <c r="I45" s="76">
        <f t="shared" ref="I45:N45" si="88">SUM(I41:I44)</f>
        <v>11</v>
      </c>
      <c r="J45" s="20">
        <f t="shared" si="88"/>
        <v>0</v>
      </c>
      <c r="K45" s="20">
        <f t="shared" si="88"/>
        <v>15</v>
      </c>
      <c r="L45" s="20">
        <f t="shared" si="88"/>
        <v>5</v>
      </c>
      <c r="M45" s="20">
        <f t="shared" si="88"/>
        <v>30</v>
      </c>
      <c r="N45" s="129">
        <f t="shared" si="88"/>
        <v>2</v>
      </c>
      <c r="O45" s="20">
        <f t="shared" ref="O45:AM45" si="89">SUM(O41:O44)</f>
        <v>0</v>
      </c>
      <c r="P45" s="21">
        <f t="shared" si="89"/>
        <v>0</v>
      </c>
      <c r="Q45" s="21">
        <f t="shared" si="89"/>
        <v>0</v>
      </c>
      <c r="R45" s="21">
        <f t="shared" si="89"/>
        <v>0</v>
      </c>
      <c r="S45" s="76">
        <f t="shared" si="89"/>
        <v>0</v>
      </c>
      <c r="T45" s="75">
        <f t="shared" si="89"/>
        <v>30</v>
      </c>
      <c r="U45" s="21">
        <f t="shared" si="89"/>
        <v>30</v>
      </c>
      <c r="V45" s="21">
        <f t="shared" si="89"/>
        <v>5</v>
      </c>
      <c r="W45" s="21">
        <f t="shared" si="89"/>
        <v>10</v>
      </c>
      <c r="X45" s="76">
        <f t="shared" si="89"/>
        <v>3</v>
      </c>
      <c r="Y45" s="130">
        <f t="shared" si="89"/>
        <v>0</v>
      </c>
      <c r="Z45" s="61">
        <f t="shared" si="89"/>
        <v>0</v>
      </c>
      <c r="AA45" s="61">
        <f t="shared" si="89"/>
        <v>0</v>
      </c>
      <c r="AB45" s="61">
        <f t="shared" si="89"/>
        <v>0</v>
      </c>
      <c r="AC45" s="76">
        <f t="shared" si="89"/>
        <v>0</v>
      </c>
      <c r="AD45" s="75">
        <f t="shared" si="89"/>
        <v>15</v>
      </c>
      <c r="AE45" s="21">
        <f t="shared" si="89"/>
        <v>15</v>
      </c>
      <c r="AF45" s="21">
        <f t="shared" si="89"/>
        <v>15</v>
      </c>
      <c r="AG45" s="21">
        <f t="shared" si="89"/>
        <v>30</v>
      </c>
      <c r="AH45" s="87">
        <f t="shared" si="89"/>
        <v>3</v>
      </c>
      <c r="AI45" s="20">
        <f t="shared" si="89"/>
        <v>15</v>
      </c>
      <c r="AJ45" s="21">
        <f t="shared" si="89"/>
        <v>15</v>
      </c>
      <c r="AK45" s="21">
        <f t="shared" si="89"/>
        <v>10</v>
      </c>
      <c r="AL45" s="21">
        <f t="shared" si="89"/>
        <v>35</v>
      </c>
      <c r="AM45" s="76">
        <f t="shared" si="89"/>
        <v>3</v>
      </c>
      <c r="AN45" s="50"/>
    </row>
    <row r="46" spans="1:41" ht="13.5" thickBot="1">
      <c r="A46" s="29" t="s">
        <v>32</v>
      </c>
      <c r="B46" s="135" t="s">
        <v>61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7"/>
      <c r="AN46" s="39"/>
    </row>
    <row r="47" spans="1:41">
      <c r="A47" s="29">
        <v>27</v>
      </c>
      <c r="B47" s="119" t="s">
        <v>86</v>
      </c>
      <c r="C47" s="15">
        <f t="shared" ref="C47:D50" si="90">SUM(J47,O47,T47,Y47,AD47,AI47)</f>
        <v>0</v>
      </c>
      <c r="D47" s="15">
        <f t="shared" si="90"/>
        <v>30</v>
      </c>
      <c r="E47" s="15">
        <f t="shared" ref="E47:E52" si="91">SUM(C47:D47)</f>
        <v>30</v>
      </c>
      <c r="F47" s="15">
        <f t="shared" ref="F47:F48" si="92">SUM(J47,K47,L47,O47,P47,Q47,T47,U47,V47,Y47,Z47,AA47,AD47,AE47,AF47,AI47,AJ47,AK47)</f>
        <v>35</v>
      </c>
      <c r="G47" s="15">
        <f>H47-F47</f>
        <v>15</v>
      </c>
      <c r="H47" s="15">
        <f>$B$9*I47</f>
        <v>50</v>
      </c>
      <c r="I47" s="16">
        <f t="shared" ref="I47:I48" si="93">SUM(N47,S47,X47,AC47,AH47,AM47)</f>
        <v>2</v>
      </c>
      <c r="J47" s="17">
        <v>0</v>
      </c>
      <c r="K47" s="15">
        <v>30</v>
      </c>
      <c r="L47" s="15">
        <v>5</v>
      </c>
      <c r="M47" s="15">
        <v>15</v>
      </c>
      <c r="N47" s="62">
        <v>2</v>
      </c>
      <c r="O47" s="12"/>
      <c r="P47" s="115"/>
      <c r="Q47" s="115"/>
      <c r="R47" s="115"/>
      <c r="S47" s="13"/>
      <c r="T47" s="14"/>
      <c r="U47" s="15"/>
      <c r="V47" s="15"/>
      <c r="W47" s="15"/>
      <c r="X47" s="62"/>
      <c r="Y47" s="12"/>
      <c r="Z47" s="115"/>
      <c r="AA47" s="115"/>
      <c r="AB47" s="115"/>
      <c r="AC47" s="13"/>
      <c r="AD47" s="14"/>
      <c r="AE47" s="15"/>
      <c r="AF47" s="15"/>
      <c r="AG47" s="15"/>
      <c r="AH47" s="62"/>
      <c r="AI47" s="12"/>
      <c r="AJ47" s="115"/>
      <c r="AK47" s="115"/>
      <c r="AL47" s="115"/>
      <c r="AM47" s="13"/>
      <c r="AN47" s="35" t="s">
        <v>13</v>
      </c>
      <c r="AO47" s="132"/>
    </row>
    <row r="48" spans="1:41">
      <c r="A48" s="29">
        <v>28</v>
      </c>
      <c r="B48" s="94" t="s">
        <v>87</v>
      </c>
      <c r="C48" s="26">
        <f t="shared" si="90"/>
        <v>0</v>
      </c>
      <c r="D48" s="26">
        <f t="shared" si="90"/>
        <v>30</v>
      </c>
      <c r="E48" s="26">
        <f t="shared" si="91"/>
        <v>30</v>
      </c>
      <c r="F48" s="26">
        <f t="shared" si="92"/>
        <v>35</v>
      </c>
      <c r="G48" s="26">
        <f>H48-F48</f>
        <v>15</v>
      </c>
      <c r="H48" s="26">
        <f>$B$9*I48</f>
        <v>50</v>
      </c>
      <c r="I48" s="27">
        <f t="shared" si="93"/>
        <v>2</v>
      </c>
      <c r="J48" s="25">
        <v>0</v>
      </c>
      <c r="K48" s="26">
        <v>30</v>
      </c>
      <c r="L48" s="26">
        <v>5</v>
      </c>
      <c r="M48" s="26">
        <v>15</v>
      </c>
      <c r="N48" s="53">
        <v>2</v>
      </c>
      <c r="O48" s="25"/>
      <c r="P48" s="26"/>
      <c r="Q48" s="26"/>
      <c r="R48" s="26"/>
      <c r="S48" s="27"/>
      <c r="T48" s="28"/>
      <c r="U48" s="26"/>
      <c r="V48" s="26"/>
      <c r="W48" s="26"/>
      <c r="X48" s="53"/>
      <c r="Y48" s="25"/>
      <c r="Z48" s="26"/>
      <c r="AA48" s="26"/>
      <c r="AB48" s="26"/>
      <c r="AC48" s="27"/>
      <c r="AD48" s="28"/>
      <c r="AE48" s="26"/>
      <c r="AF48" s="26"/>
      <c r="AG48" s="26"/>
      <c r="AH48" s="53"/>
      <c r="AI48" s="25"/>
      <c r="AJ48" s="26"/>
      <c r="AK48" s="26"/>
      <c r="AL48" s="26"/>
      <c r="AM48" s="27"/>
      <c r="AN48" s="35" t="s">
        <v>13</v>
      </c>
    </row>
    <row r="49" spans="1:41">
      <c r="A49" s="29">
        <v>29</v>
      </c>
      <c r="B49" s="94" t="s">
        <v>30</v>
      </c>
      <c r="C49" s="26">
        <f t="shared" si="90"/>
        <v>0</v>
      </c>
      <c r="D49" s="26">
        <f t="shared" si="90"/>
        <v>30</v>
      </c>
      <c r="E49" s="26">
        <f t="shared" si="91"/>
        <v>30</v>
      </c>
      <c r="F49" s="26">
        <f>SUM(J49,K49,L49,O49,P49,Q49,T49,U49,V49,Y49,Z49,AA49,AD49,AE49,AF49,AI49,AJ49,AK49)</f>
        <v>35</v>
      </c>
      <c r="G49" s="26">
        <f>H49-F49</f>
        <v>15</v>
      </c>
      <c r="H49" s="26">
        <f>$B$9*I49</f>
        <v>50</v>
      </c>
      <c r="I49" s="27">
        <f>SUM(N49,S49,X49,AC49,AH49,AM49)</f>
        <v>2</v>
      </c>
      <c r="J49" s="25"/>
      <c r="K49" s="26"/>
      <c r="L49" s="26"/>
      <c r="M49" s="26"/>
      <c r="N49" s="53"/>
      <c r="O49" s="25"/>
      <c r="P49" s="26"/>
      <c r="Q49" s="26"/>
      <c r="R49" s="26"/>
      <c r="S49" s="27"/>
      <c r="T49" s="28"/>
      <c r="U49" s="26"/>
      <c r="V49" s="26"/>
      <c r="W49" s="26"/>
      <c r="X49" s="53"/>
      <c r="Y49" s="25"/>
      <c r="Z49" s="26"/>
      <c r="AA49" s="26"/>
      <c r="AB49" s="26"/>
      <c r="AC49" s="27"/>
      <c r="AD49" s="28">
        <v>0</v>
      </c>
      <c r="AE49" s="26">
        <v>30</v>
      </c>
      <c r="AF49" s="26">
        <v>5</v>
      </c>
      <c r="AG49" s="26">
        <v>15</v>
      </c>
      <c r="AH49" s="53">
        <v>2</v>
      </c>
      <c r="AI49" s="25"/>
      <c r="AJ49" s="26"/>
      <c r="AK49" s="26"/>
      <c r="AL49" s="26"/>
      <c r="AM49" s="27"/>
      <c r="AN49" s="35" t="s">
        <v>43</v>
      </c>
      <c r="AO49" s="132"/>
    </row>
    <row r="50" spans="1:41">
      <c r="A50" s="29">
        <v>30</v>
      </c>
      <c r="B50" s="107" t="s">
        <v>88</v>
      </c>
      <c r="C50" s="10">
        <f t="shared" si="90"/>
        <v>0</v>
      </c>
      <c r="D50" s="10">
        <f t="shared" si="90"/>
        <v>90</v>
      </c>
      <c r="E50" s="10">
        <f t="shared" si="91"/>
        <v>90</v>
      </c>
      <c r="F50" s="10">
        <f>SUM(J50,K50,L50,O50,P50,Q50,T50,U50,V50,Y50,Z50,AA50,AD50,AE50,AF50,AI50,AJ50,AK50)</f>
        <v>105</v>
      </c>
      <c r="G50" s="10">
        <f>H50-F50</f>
        <v>45</v>
      </c>
      <c r="H50" s="10">
        <f>$B$9*I50</f>
        <v>150</v>
      </c>
      <c r="I50" s="11">
        <f>SUM(N50,S50,X50,AC50,AH50,AM50)</f>
        <v>6</v>
      </c>
      <c r="J50" s="25">
        <v>0</v>
      </c>
      <c r="K50" s="26">
        <v>30</v>
      </c>
      <c r="L50" s="26">
        <v>5</v>
      </c>
      <c r="M50" s="26">
        <v>15</v>
      </c>
      <c r="N50" s="53">
        <v>2</v>
      </c>
      <c r="O50" s="25">
        <v>0</v>
      </c>
      <c r="P50" s="26">
        <v>30</v>
      </c>
      <c r="Q50" s="26">
        <v>5</v>
      </c>
      <c r="R50" s="26">
        <v>15</v>
      </c>
      <c r="S50" s="27">
        <v>2</v>
      </c>
      <c r="T50" s="28">
        <v>0</v>
      </c>
      <c r="U50" s="26">
        <v>30</v>
      </c>
      <c r="V50" s="26">
        <v>5</v>
      </c>
      <c r="W50" s="26">
        <v>15</v>
      </c>
      <c r="X50" s="53">
        <v>2</v>
      </c>
      <c r="Y50" s="25"/>
      <c r="Z50" s="26"/>
      <c r="AA50" s="26"/>
      <c r="AB50" s="26"/>
      <c r="AC50" s="27"/>
      <c r="AD50" s="28"/>
      <c r="AE50" s="26"/>
      <c r="AF50" s="26"/>
      <c r="AG50" s="26"/>
      <c r="AH50" s="53"/>
      <c r="AI50" s="25"/>
      <c r="AJ50" s="26"/>
      <c r="AK50" s="26"/>
      <c r="AL50" s="26"/>
      <c r="AM50" s="27"/>
      <c r="AN50" s="35" t="s">
        <v>73</v>
      </c>
      <c r="AO50" s="132"/>
    </row>
    <row r="51" spans="1:41" ht="13.5" thickBot="1">
      <c r="A51" s="29">
        <v>31</v>
      </c>
      <c r="B51" s="96" t="s">
        <v>71</v>
      </c>
      <c r="C51" s="26">
        <f t="shared" ref="C51" si="94">SUM(J51,O51,T51,Y51,AD51,AI51)</f>
        <v>0</v>
      </c>
      <c r="D51" s="26">
        <f t="shared" ref="D51" si="95">SUM(K51,P51,U51,Z51,AE51,AJ51)</f>
        <v>30</v>
      </c>
      <c r="E51" s="26">
        <f t="shared" ref="E51" si="96">SUM(C51:D51)</f>
        <v>30</v>
      </c>
      <c r="F51" s="26">
        <f t="shared" ref="F51" si="97">SUM(J51,K51,L51,O51,P51,Q51,T51,U51,V51,Y51,Z51,AA51,AD51,AE51,AF51,AI51,AJ51,AK51)</f>
        <v>35</v>
      </c>
      <c r="G51" s="26">
        <f>H51-F51</f>
        <v>15</v>
      </c>
      <c r="H51" s="26">
        <f>$B$9*I51</f>
        <v>50</v>
      </c>
      <c r="I51" s="27">
        <f t="shared" ref="I51" si="98">SUM(N51,S51,X51,AC51,AH51,AM51)</f>
        <v>2</v>
      </c>
      <c r="J51" s="17"/>
      <c r="K51" s="15"/>
      <c r="L51" s="15"/>
      <c r="M51" s="15"/>
      <c r="N51" s="62"/>
      <c r="O51" s="17"/>
      <c r="P51" s="15"/>
      <c r="Q51" s="15"/>
      <c r="R51" s="15"/>
      <c r="S51" s="16"/>
      <c r="T51" s="14"/>
      <c r="U51" s="15"/>
      <c r="V51" s="15"/>
      <c r="W51" s="15"/>
      <c r="X51" s="62"/>
      <c r="Y51" s="17">
        <v>0</v>
      </c>
      <c r="Z51" s="15">
        <v>30</v>
      </c>
      <c r="AA51" s="15">
        <v>5</v>
      </c>
      <c r="AB51" s="15">
        <v>15</v>
      </c>
      <c r="AC51" s="16">
        <v>2</v>
      </c>
      <c r="AD51" s="14"/>
      <c r="AE51" s="15"/>
      <c r="AF51" s="15"/>
      <c r="AG51" s="15"/>
      <c r="AH51" s="62"/>
      <c r="AI51" s="17"/>
      <c r="AJ51" s="15"/>
      <c r="AK51" s="15"/>
      <c r="AL51" s="15"/>
      <c r="AM51" s="16"/>
      <c r="AN51" s="35" t="s">
        <v>18</v>
      </c>
      <c r="AO51" s="132"/>
    </row>
    <row r="52" spans="1:41" ht="13.5" thickBot="1">
      <c r="A52" s="74"/>
      <c r="B52" s="42" t="s">
        <v>38</v>
      </c>
      <c r="C52" s="21">
        <f>SUM(C47:C50)</f>
        <v>0</v>
      </c>
      <c r="D52" s="21">
        <f>SUM(D47:D50)</f>
        <v>180</v>
      </c>
      <c r="E52" s="21">
        <f t="shared" si="91"/>
        <v>180</v>
      </c>
      <c r="F52" s="21">
        <f>SUM(F47:F51)</f>
        <v>245</v>
      </c>
      <c r="G52" s="21">
        <f>SUM(G47:G51)</f>
        <v>105</v>
      </c>
      <c r="H52" s="21">
        <f>SUM(H47:H51)</f>
        <v>350</v>
      </c>
      <c r="I52" s="76">
        <f>SUM(I47:I51)</f>
        <v>14</v>
      </c>
      <c r="J52" s="21">
        <f t="shared" ref="J52" si="99">SUM(J47:J51)</f>
        <v>0</v>
      </c>
      <c r="K52" s="21">
        <f t="shared" ref="K52" si="100">SUM(K47:K51)</f>
        <v>90</v>
      </c>
      <c r="L52" s="21">
        <f t="shared" ref="L52" si="101">SUM(L47:L51)</f>
        <v>15</v>
      </c>
      <c r="M52" s="21">
        <f>SUM(M47:M51)</f>
        <v>45</v>
      </c>
      <c r="N52" s="87">
        <f>SUM(N47:N51)</f>
        <v>6</v>
      </c>
      <c r="O52" s="21">
        <f t="shared" ref="O52" si="102">SUM(O47:O51)</f>
        <v>0</v>
      </c>
      <c r="P52" s="21">
        <f t="shared" ref="P52" si="103">SUM(P47:P51)</f>
        <v>30</v>
      </c>
      <c r="Q52" s="21">
        <f t="shared" ref="Q52" si="104">SUM(Q47:Q51)</f>
        <v>5</v>
      </c>
      <c r="R52" s="21">
        <f>SUM(R47:R51)</f>
        <v>15</v>
      </c>
      <c r="S52" s="87">
        <f>SUM(S47:S51)</f>
        <v>2</v>
      </c>
      <c r="T52" s="21">
        <f t="shared" ref="T52" si="105">SUM(T47:T51)</f>
        <v>0</v>
      </c>
      <c r="U52" s="21">
        <f t="shared" ref="U52" si="106">SUM(U47:U51)</f>
        <v>30</v>
      </c>
      <c r="V52" s="21">
        <f t="shared" ref="V52" si="107">SUM(V47:V51)</f>
        <v>5</v>
      </c>
      <c r="W52" s="21">
        <f>SUM(W47:W51)</f>
        <v>15</v>
      </c>
      <c r="X52" s="87">
        <f>SUM(X47:X51)</f>
        <v>2</v>
      </c>
      <c r="Y52" s="21">
        <f t="shared" ref="Y52" si="108">SUM(Y47:Y51)</f>
        <v>0</v>
      </c>
      <c r="Z52" s="21">
        <f t="shared" ref="Z52" si="109">SUM(Z47:Z51)</f>
        <v>30</v>
      </c>
      <c r="AA52" s="21">
        <f t="shared" ref="AA52" si="110">SUM(AA47:AA51)</f>
        <v>5</v>
      </c>
      <c r="AB52" s="21">
        <f>SUM(AB47:AB51)</f>
        <v>15</v>
      </c>
      <c r="AC52" s="87">
        <f>SUM(AC47:AC51)</f>
        <v>2</v>
      </c>
      <c r="AD52" s="21">
        <f t="shared" ref="AD52:AF52" si="111">SUM(AD47:AD51)</f>
        <v>0</v>
      </c>
      <c r="AE52" s="21">
        <f t="shared" si="111"/>
        <v>30</v>
      </c>
      <c r="AF52" s="21">
        <f t="shared" si="111"/>
        <v>5</v>
      </c>
      <c r="AG52" s="21">
        <f>SUM(AG47:AG51)</f>
        <v>15</v>
      </c>
      <c r="AH52" s="87">
        <f>SUM(AH47:AH51)</f>
        <v>2</v>
      </c>
      <c r="AI52" s="61">
        <f t="shared" ref="AI52:AM52" si="112">SUM(AI47:AI51)</f>
        <v>0</v>
      </c>
      <c r="AJ52" s="61">
        <f t="shared" si="112"/>
        <v>0</v>
      </c>
      <c r="AK52" s="61">
        <f t="shared" si="112"/>
        <v>0</v>
      </c>
      <c r="AL52" s="61">
        <f t="shared" si="112"/>
        <v>0</v>
      </c>
      <c r="AM52" s="76">
        <f t="shared" si="112"/>
        <v>0</v>
      </c>
      <c r="AN52" s="50"/>
    </row>
    <row r="53" spans="1:41" ht="13.5" thickBot="1">
      <c r="A53" s="29" t="s">
        <v>66</v>
      </c>
      <c r="B53" s="138" t="s">
        <v>59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9"/>
      <c r="AN53" s="39"/>
    </row>
    <row r="54" spans="1:41">
      <c r="A54" s="29">
        <v>32</v>
      </c>
      <c r="B54" s="92" t="s">
        <v>89</v>
      </c>
      <c r="C54" s="44">
        <f t="shared" ref="C54:D60" si="113">SUM(J54,O54,T54,Y54,AD54,AI54)</f>
        <v>30</v>
      </c>
      <c r="D54" s="44">
        <f t="shared" si="113"/>
        <v>15</v>
      </c>
      <c r="E54" s="44">
        <f t="shared" ref="E54:E62" si="114">SUM(C54:D54)</f>
        <v>45</v>
      </c>
      <c r="F54" s="44">
        <f t="shared" ref="F54:F59" si="115">SUM(J54,K54,L54,O54,P54,Q54,T54,U54,V54,Y54,Z54,AA54,AD54,AE54,AF54,AI54,AJ54,AK54)</f>
        <v>50</v>
      </c>
      <c r="G54" s="44">
        <f t="shared" ref="G54:G61" si="116">H54-F54</f>
        <v>25</v>
      </c>
      <c r="H54" s="44">
        <f t="shared" ref="H54:H61" si="117">$B$9*I54</f>
        <v>75</v>
      </c>
      <c r="I54" s="13">
        <f t="shared" ref="I54:I61" si="118">SUM(N54,S54,X54,AC54,AH54,AM54)</f>
        <v>3</v>
      </c>
      <c r="J54" s="12"/>
      <c r="K54" s="44"/>
      <c r="L54" s="44"/>
      <c r="M54" s="44"/>
      <c r="N54" s="13"/>
      <c r="O54" s="12"/>
      <c r="P54" s="44"/>
      <c r="Q54" s="44"/>
      <c r="R54" s="44"/>
      <c r="S54" s="13"/>
      <c r="T54" s="12"/>
      <c r="U54" s="44"/>
      <c r="V54" s="44"/>
      <c r="W54" s="44"/>
      <c r="X54" s="13"/>
      <c r="Y54" s="12">
        <v>30</v>
      </c>
      <c r="Z54" s="44">
        <v>15</v>
      </c>
      <c r="AA54" s="44">
        <v>5</v>
      </c>
      <c r="AB54" s="128">
        <v>25</v>
      </c>
      <c r="AC54" s="13">
        <v>3</v>
      </c>
      <c r="AD54" s="12"/>
      <c r="AE54" s="44"/>
      <c r="AF54" s="44"/>
      <c r="AG54" s="44"/>
      <c r="AH54" s="13"/>
      <c r="AI54" s="12"/>
      <c r="AJ54" s="44"/>
      <c r="AK54" s="44"/>
      <c r="AL54" s="44"/>
      <c r="AM54" s="13"/>
      <c r="AN54" s="35" t="s">
        <v>18</v>
      </c>
      <c r="AO54" s="132"/>
    </row>
    <row r="55" spans="1:41">
      <c r="A55" s="24">
        <v>33</v>
      </c>
      <c r="B55" s="93" t="s">
        <v>90</v>
      </c>
      <c r="C55" s="26">
        <f t="shared" si="113"/>
        <v>15</v>
      </c>
      <c r="D55" s="26">
        <f t="shared" si="113"/>
        <v>0</v>
      </c>
      <c r="E55" s="26">
        <f t="shared" si="114"/>
        <v>15</v>
      </c>
      <c r="F55" s="26">
        <f t="shared" si="115"/>
        <v>20</v>
      </c>
      <c r="G55" s="26">
        <f t="shared" si="116"/>
        <v>30</v>
      </c>
      <c r="H55" s="26">
        <f t="shared" si="117"/>
        <v>50</v>
      </c>
      <c r="I55" s="27">
        <f t="shared" si="118"/>
        <v>2</v>
      </c>
      <c r="J55" s="36">
        <v>15</v>
      </c>
      <c r="K55" s="26">
        <v>0</v>
      </c>
      <c r="L55" s="26">
        <v>5</v>
      </c>
      <c r="M55" s="26">
        <v>30</v>
      </c>
      <c r="N55" s="27">
        <v>2</v>
      </c>
      <c r="O55" s="36"/>
      <c r="P55" s="26"/>
      <c r="Q55" s="26"/>
      <c r="R55" s="26"/>
      <c r="S55" s="27"/>
      <c r="T55" s="25"/>
      <c r="U55" s="26"/>
      <c r="V55" s="26"/>
      <c r="W55" s="26"/>
      <c r="X55" s="27"/>
      <c r="Y55" s="9"/>
      <c r="Z55" s="10"/>
      <c r="AA55" s="10"/>
      <c r="AB55" s="10"/>
      <c r="AC55" s="11"/>
      <c r="AD55" s="25"/>
      <c r="AE55" s="26"/>
      <c r="AF55" s="26"/>
      <c r="AG55" s="26"/>
      <c r="AH55" s="27"/>
      <c r="AI55" s="25"/>
      <c r="AJ55" s="26"/>
      <c r="AK55" s="26"/>
      <c r="AL55" s="26"/>
      <c r="AM55" s="27"/>
      <c r="AN55" s="35" t="s">
        <v>13</v>
      </c>
      <c r="AO55" s="132"/>
    </row>
    <row r="56" spans="1:41">
      <c r="A56" s="24">
        <v>34</v>
      </c>
      <c r="B56" s="93" t="s">
        <v>91</v>
      </c>
      <c r="C56" s="26">
        <f t="shared" si="113"/>
        <v>0</v>
      </c>
      <c r="D56" s="26">
        <f t="shared" si="113"/>
        <v>30</v>
      </c>
      <c r="E56" s="26">
        <f t="shared" si="114"/>
        <v>30</v>
      </c>
      <c r="F56" s="26">
        <f t="shared" si="115"/>
        <v>35</v>
      </c>
      <c r="G56" s="26">
        <f t="shared" si="116"/>
        <v>15</v>
      </c>
      <c r="H56" s="26">
        <f t="shared" si="117"/>
        <v>50</v>
      </c>
      <c r="I56" s="27">
        <f t="shared" si="118"/>
        <v>2</v>
      </c>
      <c r="J56" s="36"/>
      <c r="K56" s="26"/>
      <c r="L56" s="26"/>
      <c r="M56" s="26"/>
      <c r="N56" s="27"/>
      <c r="O56" s="25"/>
      <c r="P56" s="26"/>
      <c r="Q56" s="26"/>
      <c r="R56" s="26"/>
      <c r="S56" s="27"/>
      <c r="T56" s="25"/>
      <c r="U56" s="26"/>
      <c r="V56" s="26"/>
      <c r="W56" s="26"/>
      <c r="X56" s="27"/>
      <c r="Y56" s="25"/>
      <c r="Z56" s="26"/>
      <c r="AA56" s="26"/>
      <c r="AB56" s="26"/>
      <c r="AC56" s="27"/>
      <c r="AD56" s="25">
        <v>0</v>
      </c>
      <c r="AE56" s="26">
        <v>30</v>
      </c>
      <c r="AF56" s="26">
        <v>5</v>
      </c>
      <c r="AG56" s="26">
        <v>15</v>
      </c>
      <c r="AH56" s="27">
        <v>2</v>
      </c>
      <c r="AI56" s="25"/>
      <c r="AJ56" s="26"/>
      <c r="AK56" s="26"/>
      <c r="AL56" s="26"/>
      <c r="AM56" s="27"/>
      <c r="AN56" s="35" t="s">
        <v>43</v>
      </c>
      <c r="AO56" s="132"/>
    </row>
    <row r="57" spans="1:41">
      <c r="A57" s="29">
        <v>35</v>
      </c>
      <c r="B57" s="94" t="s">
        <v>92</v>
      </c>
      <c r="C57" s="26">
        <f t="shared" si="113"/>
        <v>0</v>
      </c>
      <c r="D57" s="26">
        <f t="shared" si="113"/>
        <v>30</v>
      </c>
      <c r="E57" s="26">
        <f t="shared" si="114"/>
        <v>30</v>
      </c>
      <c r="F57" s="26">
        <f t="shared" si="115"/>
        <v>35</v>
      </c>
      <c r="G57" s="26">
        <f t="shared" si="116"/>
        <v>40</v>
      </c>
      <c r="H57" s="26">
        <f t="shared" si="117"/>
        <v>75</v>
      </c>
      <c r="I57" s="27">
        <f t="shared" si="118"/>
        <v>3</v>
      </c>
      <c r="J57" s="25"/>
      <c r="K57" s="26"/>
      <c r="L57" s="26"/>
      <c r="M57" s="26"/>
      <c r="N57" s="27"/>
      <c r="O57" s="25"/>
      <c r="P57" s="26"/>
      <c r="Q57" s="26"/>
      <c r="R57" s="26"/>
      <c r="S57" s="27"/>
      <c r="T57" s="25"/>
      <c r="U57" s="26"/>
      <c r="V57" s="26"/>
      <c r="W57" s="26"/>
      <c r="X57" s="27"/>
      <c r="Y57" s="25"/>
      <c r="Z57" s="26"/>
      <c r="AA57" s="26"/>
      <c r="AB57" s="26"/>
      <c r="AC57" s="27"/>
      <c r="AD57" s="25"/>
      <c r="AE57" s="26"/>
      <c r="AF57" s="26"/>
      <c r="AG57" s="26"/>
      <c r="AH57" s="27"/>
      <c r="AI57" s="25">
        <v>0</v>
      </c>
      <c r="AJ57" s="26">
        <v>30</v>
      </c>
      <c r="AK57" s="26">
        <v>5</v>
      </c>
      <c r="AL57" s="26">
        <v>40</v>
      </c>
      <c r="AM57" s="27">
        <v>3</v>
      </c>
      <c r="AN57" s="35" t="s">
        <v>41</v>
      </c>
      <c r="AO57" s="132"/>
    </row>
    <row r="58" spans="1:41">
      <c r="A58" s="29">
        <v>36</v>
      </c>
      <c r="B58" s="95" t="s">
        <v>93</v>
      </c>
      <c r="C58" s="26">
        <f t="shared" si="113"/>
        <v>0</v>
      </c>
      <c r="D58" s="26">
        <f t="shared" si="113"/>
        <v>30</v>
      </c>
      <c r="E58" s="26">
        <f t="shared" si="114"/>
        <v>30</v>
      </c>
      <c r="F58" s="26">
        <f t="shared" si="115"/>
        <v>35</v>
      </c>
      <c r="G58" s="26">
        <f t="shared" si="116"/>
        <v>40</v>
      </c>
      <c r="H58" s="26">
        <f t="shared" si="117"/>
        <v>75</v>
      </c>
      <c r="I58" s="27">
        <f t="shared" si="118"/>
        <v>3</v>
      </c>
      <c r="J58" s="25"/>
      <c r="K58" s="26"/>
      <c r="L58" s="26"/>
      <c r="M58" s="26"/>
      <c r="N58" s="27"/>
      <c r="O58" s="25">
        <v>0</v>
      </c>
      <c r="P58" s="26">
        <v>30</v>
      </c>
      <c r="Q58" s="26">
        <v>5</v>
      </c>
      <c r="R58" s="26">
        <v>40</v>
      </c>
      <c r="S58" s="27">
        <v>3</v>
      </c>
      <c r="T58" s="25"/>
      <c r="U58" s="26"/>
      <c r="V58" s="26"/>
      <c r="W58" s="26"/>
      <c r="X58" s="27"/>
      <c r="Y58" s="25"/>
      <c r="Z58" s="26"/>
      <c r="AA58" s="26"/>
      <c r="AB58" s="26"/>
      <c r="AC58" s="27"/>
      <c r="AD58" s="25"/>
      <c r="AE58" s="26"/>
      <c r="AF58" s="26"/>
      <c r="AG58" s="26"/>
      <c r="AH58" s="27"/>
      <c r="AI58" s="25"/>
      <c r="AJ58" s="26"/>
      <c r="AK58" s="26"/>
      <c r="AL58" s="26"/>
      <c r="AM58" s="27"/>
      <c r="AN58" s="35" t="s">
        <v>17</v>
      </c>
      <c r="AO58" s="132"/>
    </row>
    <row r="59" spans="1:41">
      <c r="A59" s="29">
        <v>37</v>
      </c>
      <c r="B59" s="119" t="s">
        <v>94</v>
      </c>
      <c r="C59" s="15">
        <f t="shared" si="113"/>
        <v>0</v>
      </c>
      <c r="D59" s="15">
        <f t="shared" si="113"/>
        <v>30</v>
      </c>
      <c r="E59" s="15">
        <f t="shared" si="114"/>
        <v>30</v>
      </c>
      <c r="F59" s="15">
        <f t="shared" si="115"/>
        <v>35</v>
      </c>
      <c r="G59" s="15">
        <f>H59-F59</f>
        <v>15</v>
      </c>
      <c r="H59" s="15">
        <f>$B$9*I59</f>
        <v>50</v>
      </c>
      <c r="I59" s="16">
        <f>SUM(N59,S59,X59,AC59,AH59,AM59)</f>
        <v>2</v>
      </c>
      <c r="J59" s="17"/>
      <c r="K59" s="15"/>
      <c r="L59" s="15"/>
      <c r="M59" s="15"/>
      <c r="N59" s="16"/>
      <c r="O59" s="17"/>
      <c r="P59" s="15"/>
      <c r="Q59" s="15"/>
      <c r="R59" s="15"/>
      <c r="S59" s="16"/>
      <c r="T59" s="17">
        <v>0</v>
      </c>
      <c r="U59" s="15">
        <v>30</v>
      </c>
      <c r="V59" s="15">
        <v>5</v>
      </c>
      <c r="W59" s="15">
        <v>15</v>
      </c>
      <c r="X59" s="16">
        <v>2</v>
      </c>
      <c r="Y59" s="17"/>
      <c r="Z59" s="15"/>
      <c r="AA59" s="15"/>
      <c r="AB59" s="15"/>
      <c r="AC59" s="16"/>
      <c r="AD59" s="17"/>
      <c r="AE59" s="15"/>
      <c r="AF59" s="15"/>
      <c r="AG59" s="15"/>
      <c r="AH59" s="16"/>
      <c r="AI59" s="17"/>
      <c r="AJ59" s="15"/>
      <c r="AK59" s="15"/>
      <c r="AL59" s="15"/>
      <c r="AM59" s="16"/>
      <c r="AN59" s="35" t="s">
        <v>12</v>
      </c>
      <c r="AO59" s="132"/>
    </row>
    <row r="60" spans="1:41">
      <c r="A60" s="29">
        <v>38</v>
      </c>
      <c r="B60" s="96" t="s">
        <v>53</v>
      </c>
      <c r="C60" s="26">
        <f t="shared" si="113"/>
        <v>105</v>
      </c>
      <c r="D60" s="26">
        <f t="shared" si="113"/>
        <v>195</v>
      </c>
      <c r="E60" s="26">
        <f t="shared" si="114"/>
        <v>300</v>
      </c>
      <c r="F60" s="26">
        <v>310</v>
      </c>
      <c r="G60" s="26">
        <f t="shared" si="116"/>
        <v>440</v>
      </c>
      <c r="H60" s="26">
        <f t="shared" si="117"/>
        <v>750</v>
      </c>
      <c r="I60" s="27">
        <f t="shared" si="118"/>
        <v>30</v>
      </c>
      <c r="J60" s="36">
        <v>15</v>
      </c>
      <c r="K60" s="37">
        <v>30</v>
      </c>
      <c r="L60" s="37">
        <v>0</v>
      </c>
      <c r="M60" s="37">
        <v>30</v>
      </c>
      <c r="N60" s="38">
        <v>3</v>
      </c>
      <c r="O60" s="36">
        <v>30</v>
      </c>
      <c r="P60" s="37">
        <v>45</v>
      </c>
      <c r="Q60" s="37">
        <v>5</v>
      </c>
      <c r="R60" s="37">
        <v>95</v>
      </c>
      <c r="S60" s="38">
        <v>7</v>
      </c>
      <c r="T60" s="36">
        <v>15</v>
      </c>
      <c r="U60" s="37">
        <v>30</v>
      </c>
      <c r="V60" s="37">
        <v>0</v>
      </c>
      <c r="W60" s="37">
        <v>80</v>
      </c>
      <c r="X60" s="38">
        <v>5</v>
      </c>
      <c r="Y60" s="36">
        <v>15</v>
      </c>
      <c r="Z60" s="37">
        <v>30</v>
      </c>
      <c r="AA60" s="37">
        <v>0</v>
      </c>
      <c r="AB60" s="37">
        <v>80</v>
      </c>
      <c r="AC60" s="38">
        <v>5</v>
      </c>
      <c r="AD60" s="36">
        <v>15</v>
      </c>
      <c r="AE60" s="37">
        <v>30</v>
      </c>
      <c r="AF60" s="37">
        <v>0</v>
      </c>
      <c r="AG60" s="37">
        <v>80</v>
      </c>
      <c r="AH60" s="38">
        <v>5</v>
      </c>
      <c r="AI60" s="36">
        <v>15</v>
      </c>
      <c r="AJ60" s="37">
        <v>30</v>
      </c>
      <c r="AK60" s="37">
        <v>5</v>
      </c>
      <c r="AL60" s="37">
        <v>75</v>
      </c>
      <c r="AM60" s="38">
        <v>5</v>
      </c>
      <c r="AN60" s="59" t="s">
        <v>69</v>
      </c>
      <c r="AO60" s="132"/>
    </row>
    <row r="61" spans="1:41" ht="13.5" thickBot="1">
      <c r="A61" s="29">
        <v>39</v>
      </c>
      <c r="B61" s="98" t="s">
        <v>54</v>
      </c>
      <c r="C61" s="46">
        <v>0</v>
      </c>
      <c r="D61" s="46">
        <v>270</v>
      </c>
      <c r="E61" s="46">
        <f t="shared" si="114"/>
        <v>270</v>
      </c>
      <c r="F61" s="46">
        <f t="shared" ref="F61" si="119">SUM(J61,K61,L61,O61,P61,Q61,T61,U61,V61,Y61,Z61,AA61,AD61,AE61,AF61,AI61,AJ61,AK61)</f>
        <v>270</v>
      </c>
      <c r="G61" s="46">
        <f t="shared" si="116"/>
        <v>180</v>
      </c>
      <c r="H61" s="46">
        <f t="shared" si="117"/>
        <v>450</v>
      </c>
      <c r="I61" s="32">
        <f t="shared" si="118"/>
        <v>18</v>
      </c>
      <c r="J61" s="31">
        <v>0</v>
      </c>
      <c r="K61" s="46">
        <v>45</v>
      </c>
      <c r="L61" s="46">
        <v>0</v>
      </c>
      <c r="M61" s="46">
        <v>30</v>
      </c>
      <c r="N61" s="32">
        <v>3</v>
      </c>
      <c r="O61" s="31">
        <v>0</v>
      </c>
      <c r="P61" s="46">
        <v>45</v>
      </c>
      <c r="Q61" s="46">
        <v>0</v>
      </c>
      <c r="R61" s="46">
        <v>30</v>
      </c>
      <c r="S61" s="32">
        <v>3</v>
      </c>
      <c r="T61" s="31">
        <v>0</v>
      </c>
      <c r="U61" s="46">
        <v>45</v>
      </c>
      <c r="V61" s="46">
        <v>0</v>
      </c>
      <c r="W61" s="46">
        <v>30</v>
      </c>
      <c r="X61" s="32">
        <v>3</v>
      </c>
      <c r="Y61" s="31">
        <v>0</v>
      </c>
      <c r="Z61" s="46">
        <v>45</v>
      </c>
      <c r="AA61" s="46">
        <v>0</v>
      </c>
      <c r="AB61" s="46">
        <v>30</v>
      </c>
      <c r="AC61" s="32">
        <v>3</v>
      </c>
      <c r="AD61" s="31">
        <v>0</v>
      </c>
      <c r="AE61" s="46">
        <v>45</v>
      </c>
      <c r="AF61" s="46">
        <v>0</v>
      </c>
      <c r="AG61" s="46">
        <v>30</v>
      </c>
      <c r="AH61" s="32">
        <v>3</v>
      </c>
      <c r="AI61" s="31">
        <v>0</v>
      </c>
      <c r="AJ61" s="46">
        <v>45</v>
      </c>
      <c r="AK61" s="46">
        <v>0</v>
      </c>
      <c r="AL61" s="46">
        <v>30</v>
      </c>
      <c r="AM61" s="32">
        <v>3</v>
      </c>
      <c r="AN61" s="35" t="s">
        <v>46</v>
      </c>
      <c r="AO61" s="132"/>
    </row>
    <row r="62" spans="1:41" ht="13.5" thickBot="1">
      <c r="A62" s="74"/>
      <c r="B62" s="91" t="s">
        <v>38</v>
      </c>
      <c r="C62" s="60">
        <f>SUM(C54:C61)</f>
        <v>150</v>
      </c>
      <c r="D62" s="60">
        <f>SUM(D54:D61)</f>
        <v>600</v>
      </c>
      <c r="E62" s="60">
        <f t="shared" si="114"/>
        <v>750</v>
      </c>
      <c r="F62" s="60">
        <f>SUM(F54:F61)</f>
        <v>790</v>
      </c>
      <c r="G62" s="60">
        <f t="shared" ref="G62" si="120">SUM(G54:G61)</f>
        <v>785</v>
      </c>
      <c r="H62" s="60">
        <f t="shared" ref="H62" si="121">SUM(H54:H61)</f>
        <v>1575</v>
      </c>
      <c r="I62" s="97">
        <f t="shared" ref="I62" si="122">SUM(I54:I61)</f>
        <v>63</v>
      </c>
      <c r="J62" s="75">
        <f>SUM(J54:J61)</f>
        <v>30</v>
      </c>
      <c r="K62" s="21">
        <f t="shared" ref="K62" si="123">SUM(K54:K61)</f>
        <v>75</v>
      </c>
      <c r="L62" s="21">
        <f t="shared" ref="L62" si="124">SUM(L54:L61)</f>
        <v>5</v>
      </c>
      <c r="M62" s="21">
        <f t="shared" ref="M62" si="125">SUM(M54:M61)</f>
        <v>90</v>
      </c>
      <c r="N62" s="76">
        <f t="shared" ref="N62" si="126">SUM(N54:N61)</f>
        <v>8</v>
      </c>
      <c r="O62" s="20">
        <f t="shared" ref="O62" si="127">SUM(O54:O61)</f>
        <v>30</v>
      </c>
      <c r="P62" s="21">
        <f t="shared" ref="P62" si="128">SUM(P54:P61)</f>
        <v>120</v>
      </c>
      <c r="Q62" s="21">
        <f t="shared" ref="Q62" si="129">SUM(Q54:Q61)</f>
        <v>10</v>
      </c>
      <c r="R62" s="21">
        <f t="shared" ref="R62" si="130">SUM(R54:R61)</f>
        <v>165</v>
      </c>
      <c r="S62" s="76">
        <f t="shared" ref="S62" si="131">SUM(S54:S61)</f>
        <v>13</v>
      </c>
      <c r="T62" s="75">
        <f t="shared" ref="T62" si="132">SUM(T54:T61)</f>
        <v>15</v>
      </c>
      <c r="U62" s="21">
        <f t="shared" ref="U62" si="133">SUM(U54:U61)</f>
        <v>105</v>
      </c>
      <c r="V62" s="21">
        <f t="shared" ref="V62" si="134">SUM(V54:V61)</f>
        <v>5</v>
      </c>
      <c r="W62" s="21">
        <f t="shared" ref="W62" si="135">SUM(W54:W61)</f>
        <v>125</v>
      </c>
      <c r="X62" s="87">
        <f t="shared" ref="X62" si="136">SUM(X54:X61)</f>
        <v>10</v>
      </c>
      <c r="Y62" s="20">
        <f t="shared" ref="Y62" si="137">SUM(Y54:Y61)</f>
        <v>45</v>
      </c>
      <c r="Z62" s="21">
        <f t="shared" ref="Z62" si="138">SUM(Z54:Z61)</f>
        <v>90</v>
      </c>
      <c r="AA62" s="21">
        <f t="shared" ref="AA62" si="139">SUM(AA54:AA61)</f>
        <v>5</v>
      </c>
      <c r="AB62" s="21">
        <f t="shared" ref="AB62" si="140">SUM(AB54:AB61)</f>
        <v>135</v>
      </c>
      <c r="AC62" s="76">
        <f t="shared" ref="AC62" si="141">SUM(AC54:AC61)</f>
        <v>11</v>
      </c>
      <c r="AD62" s="20">
        <f t="shared" ref="AD62" si="142">SUM(AD54:AD61)</f>
        <v>15</v>
      </c>
      <c r="AE62" s="21">
        <f t="shared" ref="AE62" si="143">SUM(AE54:AE61)</f>
        <v>105</v>
      </c>
      <c r="AF62" s="21">
        <f t="shared" ref="AF62" si="144">SUM(AF54:AF61)</f>
        <v>5</v>
      </c>
      <c r="AG62" s="21">
        <f t="shared" ref="AG62" si="145">SUM(AG54:AG61)</f>
        <v>125</v>
      </c>
      <c r="AH62" s="76">
        <f t="shared" ref="AH62" si="146">SUM(AH54:AH61)</f>
        <v>10</v>
      </c>
      <c r="AI62" s="75">
        <f t="shared" ref="AI62" si="147">SUM(AI54:AI61)</f>
        <v>15</v>
      </c>
      <c r="AJ62" s="21">
        <f t="shared" ref="AJ62" si="148">SUM(AJ54:AJ61)</f>
        <v>105</v>
      </c>
      <c r="AK62" s="21">
        <f t="shared" ref="AK62" si="149">SUM(AK54:AK61)</f>
        <v>10</v>
      </c>
      <c r="AL62" s="21">
        <f t="shared" ref="AL62" si="150">SUM(AL54:AL61)</f>
        <v>145</v>
      </c>
      <c r="AM62" s="76">
        <f t="shared" ref="AM62" si="151">SUM(AM54:AM61)</f>
        <v>11</v>
      </c>
      <c r="AN62" s="50"/>
    </row>
    <row r="63" spans="1:41" ht="13.5" thickBot="1">
      <c r="A63" s="29" t="s">
        <v>67</v>
      </c>
      <c r="B63" s="138" t="s">
        <v>58</v>
      </c>
      <c r="C63" s="138"/>
      <c r="D63" s="138"/>
      <c r="E63" s="138"/>
      <c r="F63" s="138"/>
      <c r="G63" s="138"/>
      <c r="H63" s="138"/>
      <c r="I63" s="138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1"/>
      <c r="AN63" s="39"/>
    </row>
    <row r="64" spans="1:41" ht="13.5" thickBot="1">
      <c r="A64" s="29">
        <v>40</v>
      </c>
      <c r="B64" s="90" t="s">
        <v>95</v>
      </c>
      <c r="C64" s="44">
        <f t="shared" ref="C64" si="152">SUM(J64,O64,T64,Y64,AD64,AI64)</f>
        <v>0</v>
      </c>
      <c r="D64" s="44">
        <f t="shared" ref="D64" si="153">SUM(K64,P64,U64,Z64,AE64,AJ64)</f>
        <v>30</v>
      </c>
      <c r="E64" s="44">
        <f t="shared" ref="E64" si="154">SUM(C64:D64)</f>
        <v>30</v>
      </c>
      <c r="F64" s="44">
        <f t="shared" ref="F64" si="155">SUM(J64,K64,L64,O64,P64,Q64,T64,U64,V64,Y64,Z64,AA64,AD64,AE64,AF64,AI64,AJ64,AK64)</f>
        <v>35</v>
      </c>
      <c r="G64" s="44">
        <f t="shared" ref="G64" si="156">H64-F64</f>
        <v>15</v>
      </c>
      <c r="H64" s="44">
        <f>$B$9*I64</f>
        <v>50</v>
      </c>
      <c r="I64" s="52">
        <f>SUM(N64,S64,X64,AC64,AH64,AM64)</f>
        <v>2</v>
      </c>
      <c r="J64" s="12"/>
      <c r="K64" s="44"/>
      <c r="L64" s="44"/>
      <c r="M64" s="44"/>
      <c r="N64" s="13"/>
      <c r="O64" s="43"/>
      <c r="P64" s="44"/>
      <c r="Q64" s="44"/>
      <c r="R64" s="44"/>
      <c r="S64" s="52"/>
      <c r="T64" s="12"/>
      <c r="U64" s="44"/>
      <c r="V64" s="44"/>
      <c r="W64" s="44"/>
      <c r="X64" s="13"/>
      <c r="Y64" s="43"/>
      <c r="Z64" s="44"/>
      <c r="AA64" s="44"/>
      <c r="AB64" s="44"/>
      <c r="AC64" s="52"/>
      <c r="AD64" s="12">
        <v>0</v>
      </c>
      <c r="AE64" s="44">
        <v>30</v>
      </c>
      <c r="AF64" s="44">
        <v>5</v>
      </c>
      <c r="AG64" s="133">
        <v>15</v>
      </c>
      <c r="AH64" s="13">
        <v>2</v>
      </c>
      <c r="AI64" s="12"/>
      <c r="AJ64" s="44"/>
      <c r="AK64" s="44"/>
      <c r="AL64" s="44"/>
      <c r="AM64" s="13"/>
      <c r="AN64" s="35" t="s">
        <v>43</v>
      </c>
    </row>
    <row r="65" spans="1:40" ht="13.5" thickBot="1">
      <c r="A65" s="74"/>
      <c r="B65" s="91" t="s">
        <v>38</v>
      </c>
      <c r="C65" s="60">
        <f>SUM(C64:C64)</f>
        <v>0</v>
      </c>
      <c r="D65" s="60">
        <f>SUM(D64:D64)</f>
        <v>30</v>
      </c>
      <c r="E65" s="60">
        <f>SUM(C65:D65)</f>
        <v>30</v>
      </c>
      <c r="F65" s="60">
        <f>SUM(F64:F64)</f>
        <v>35</v>
      </c>
      <c r="G65" s="60">
        <f>SUM(G64:G64)</f>
        <v>15</v>
      </c>
      <c r="H65" s="60">
        <f>SUM(H64:H64)</f>
        <v>50</v>
      </c>
      <c r="I65" s="106">
        <f>SUM(I64:I64)</f>
        <v>2</v>
      </c>
      <c r="J65" s="20"/>
      <c r="K65" s="21"/>
      <c r="L65" s="21"/>
      <c r="M65" s="21"/>
      <c r="N65" s="64"/>
      <c r="O65" s="75"/>
      <c r="P65" s="21"/>
      <c r="Q65" s="21"/>
      <c r="R65" s="21"/>
      <c r="S65" s="61"/>
      <c r="T65" s="20"/>
      <c r="U65" s="21"/>
      <c r="V65" s="21"/>
      <c r="W65" s="21"/>
      <c r="X65" s="64"/>
      <c r="Y65" s="75"/>
      <c r="Z65" s="21"/>
      <c r="AA65" s="21"/>
      <c r="AB65" s="21"/>
      <c r="AC65" s="61"/>
      <c r="AD65" s="20">
        <f t="shared" ref="AD65:AM65" si="157">SUM(AD64:AD64)</f>
        <v>0</v>
      </c>
      <c r="AE65" s="21">
        <f t="shared" si="157"/>
        <v>30</v>
      </c>
      <c r="AF65" s="21">
        <f t="shared" si="157"/>
        <v>5</v>
      </c>
      <c r="AG65" s="21">
        <f t="shared" si="157"/>
        <v>15</v>
      </c>
      <c r="AH65" s="76">
        <f t="shared" si="157"/>
        <v>2</v>
      </c>
      <c r="AI65" s="20">
        <f t="shared" si="157"/>
        <v>0</v>
      </c>
      <c r="AJ65" s="21">
        <f t="shared" si="157"/>
        <v>0</v>
      </c>
      <c r="AK65" s="21">
        <f t="shared" si="157"/>
        <v>0</v>
      </c>
      <c r="AL65" s="21">
        <f t="shared" si="157"/>
        <v>0</v>
      </c>
      <c r="AM65" s="76">
        <f t="shared" si="157"/>
        <v>0</v>
      </c>
      <c r="AN65" s="50"/>
    </row>
    <row r="66" spans="1:40" ht="13.5" thickBot="1">
      <c r="A66" s="29" t="s">
        <v>68</v>
      </c>
      <c r="B66" s="138" t="s">
        <v>63</v>
      </c>
      <c r="C66" s="138"/>
      <c r="D66" s="138"/>
      <c r="E66" s="138"/>
      <c r="F66" s="138"/>
      <c r="G66" s="138"/>
      <c r="H66" s="138"/>
      <c r="I66" s="138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3"/>
      <c r="AN66" s="39"/>
    </row>
    <row r="67" spans="1:40" ht="26.45" customHeight="1" thickBot="1">
      <c r="A67" s="29">
        <v>41</v>
      </c>
      <c r="B67" s="113" t="s">
        <v>45</v>
      </c>
      <c r="C67" s="21">
        <f t="shared" ref="C67" si="158">SUM(J67,O67,T67,Y67,AD67,AI67)</f>
        <v>0</v>
      </c>
      <c r="D67" s="21">
        <v>30</v>
      </c>
      <c r="E67" s="21">
        <f t="shared" ref="E67" si="159">SUM(C67:D67)</f>
        <v>30</v>
      </c>
      <c r="F67" s="21">
        <v>35</v>
      </c>
      <c r="G67" s="21">
        <f t="shared" ref="G67" si="160">H67-F67</f>
        <v>15</v>
      </c>
      <c r="H67" s="21">
        <f t="shared" ref="H67" si="161">$B$9*I67</f>
        <v>50</v>
      </c>
      <c r="I67" s="22">
        <v>2</v>
      </c>
      <c r="J67" s="144" t="s">
        <v>28</v>
      </c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5"/>
    </row>
    <row r="68" spans="1:40" ht="13.5" thickBot="1">
      <c r="A68" s="18"/>
      <c r="B68" s="86" t="s">
        <v>38</v>
      </c>
      <c r="C68" s="60">
        <f>SUM(C67)</f>
        <v>0</v>
      </c>
      <c r="D68" s="60">
        <f>SUM(D67)</f>
        <v>30</v>
      </c>
      <c r="E68" s="60">
        <f>SUM(C68:D68)</f>
        <v>30</v>
      </c>
      <c r="F68" s="60">
        <f>SUM(F67)</f>
        <v>35</v>
      </c>
      <c r="G68" s="60">
        <f>SUM(G67)</f>
        <v>15</v>
      </c>
      <c r="H68" s="60">
        <f>SUM(H67)</f>
        <v>50</v>
      </c>
      <c r="I68" s="97">
        <f>SUM(I67)</f>
        <v>2</v>
      </c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6"/>
    </row>
    <row r="69" spans="1:40" ht="13.9" customHeight="1" thickBot="1">
      <c r="A69" s="155" t="s">
        <v>4</v>
      </c>
      <c r="B69" s="156"/>
      <c r="C69" s="21">
        <f>SUM(C18,C28,C33,C39,C45,C52,C62,C65)</f>
        <v>660</v>
      </c>
      <c r="D69" s="21">
        <f>SUM(D18,D28,D33,D39,D45,D52,D62,D65,D68)</f>
        <v>1590</v>
      </c>
      <c r="E69" s="21">
        <f>SUM(C69:D69)</f>
        <v>2250</v>
      </c>
      <c r="F69" s="21">
        <f>SUM(F18,F28,F33,F39,F45,F52,F62,F65,F68)</f>
        <v>2570</v>
      </c>
      <c r="G69" s="21">
        <f>SUM(G18,G28,G33,G39,G45,G52,G62,G65,G68)</f>
        <v>1980</v>
      </c>
      <c r="H69" s="21">
        <f>SUM(H18,H28,H33,H39,H45,H52,H62,H65,H68)</f>
        <v>4550</v>
      </c>
      <c r="I69" s="77">
        <f>SUM(I18,I28,I33,I39,I45,I52,I62,I65,I68)</f>
        <v>182</v>
      </c>
      <c r="J69" s="21">
        <f t="shared" ref="J69:AM69" si="162">SUM(J18,J28,J33,J39,J45,J52,J62,J65)</f>
        <v>135</v>
      </c>
      <c r="K69" s="21">
        <f t="shared" si="162"/>
        <v>300</v>
      </c>
      <c r="L69" s="21">
        <f t="shared" si="162"/>
        <v>45</v>
      </c>
      <c r="M69" s="21">
        <f t="shared" si="162"/>
        <v>270</v>
      </c>
      <c r="N69" s="77">
        <f t="shared" si="162"/>
        <v>30</v>
      </c>
      <c r="O69" s="21">
        <f t="shared" si="162"/>
        <v>105</v>
      </c>
      <c r="P69" s="21">
        <f t="shared" si="162"/>
        <v>300</v>
      </c>
      <c r="Q69" s="21">
        <f t="shared" si="162"/>
        <v>40</v>
      </c>
      <c r="R69" s="21">
        <f t="shared" si="162"/>
        <v>305</v>
      </c>
      <c r="S69" s="77">
        <f t="shared" si="162"/>
        <v>30</v>
      </c>
      <c r="T69" s="21">
        <f t="shared" si="162"/>
        <v>120</v>
      </c>
      <c r="U69" s="21">
        <f t="shared" si="162"/>
        <v>285</v>
      </c>
      <c r="V69" s="21">
        <f t="shared" si="162"/>
        <v>40</v>
      </c>
      <c r="W69" s="21">
        <f t="shared" si="162"/>
        <v>305</v>
      </c>
      <c r="X69" s="77">
        <f t="shared" si="162"/>
        <v>30</v>
      </c>
      <c r="Y69" s="21">
        <f t="shared" si="162"/>
        <v>120</v>
      </c>
      <c r="Z69" s="21">
        <f t="shared" si="162"/>
        <v>240</v>
      </c>
      <c r="AA69" s="21">
        <f t="shared" si="162"/>
        <v>35</v>
      </c>
      <c r="AB69" s="21">
        <f t="shared" si="162"/>
        <v>355</v>
      </c>
      <c r="AC69" s="77">
        <f t="shared" si="162"/>
        <v>30</v>
      </c>
      <c r="AD69" s="21">
        <f t="shared" si="162"/>
        <v>90</v>
      </c>
      <c r="AE69" s="21">
        <f t="shared" si="162"/>
        <v>270</v>
      </c>
      <c r="AF69" s="21">
        <f t="shared" si="162"/>
        <v>70</v>
      </c>
      <c r="AG69" s="21">
        <f t="shared" si="162"/>
        <v>320</v>
      </c>
      <c r="AH69" s="77">
        <f t="shared" si="162"/>
        <v>30</v>
      </c>
      <c r="AI69" s="21">
        <f t="shared" si="162"/>
        <v>90</v>
      </c>
      <c r="AJ69" s="21">
        <f t="shared" si="162"/>
        <v>195</v>
      </c>
      <c r="AK69" s="21">
        <f t="shared" si="162"/>
        <v>55</v>
      </c>
      <c r="AL69" s="21">
        <f t="shared" si="162"/>
        <v>410</v>
      </c>
      <c r="AM69" s="76">
        <f t="shared" si="162"/>
        <v>30</v>
      </c>
      <c r="AN69" s="88"/>
    </row>
    <row r="70" spans="1:40" ht="13.5" thickBot="1">
      <c r="A70" s="3"/>
      <c r="B70" s="2"/>
      <c r="C70" s="41"/>
      <c r="D70" s="41"/>
      <c r="E70" s="41"/>
      <c r="F70" s="41"/>
      <c r="G70" s="41"/>
      <c r="H70" s="41"/>
      <c r="I70" s="41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48" t="s">
        <v>22</v>
      </c>
    </row>
    <row r="71" spans="1:40" ht="13.5" thickBot="1">
      <c r="A71" s="3"/>
      <c r="B71" s="23"/>
      <c r="C71" s="23"/>
      <c r="D71" s="23"/>
      <c r="E71" s="23"/>
      <c r="F71" s="41"/>
      <c r="G71" s="41"/>
      <c r="H71" s="135" t="s">
        <v>23</v>
      </c>
      <c r="I71" s="137"/>
      <c r="J71" s="152">
        <v>7</v>
      </c>
      <c r="K71" s="147"/>
      <c r="L71" s="147"/>
      <c r="M71" s="147"/>
      <c r="N71" s="147"/>
      <c r="O71" s="147">
        <v>4</v>
      </c>
      <c r="P71" s="147"/>
      <c r="Q71" s="147"/>
      <c r="R71" s="147"/>
      <c r="S71" s="147"/>
      <c r="T71" s="147">
        <v>5</v>
      </c>
      <c r="U71" s="147"/>
      <c r="V71" s="147"/>
      <c r="W71" s="147"/>
      <c r="X71" s="147"/>
      <c r="Y71" s="147">
        <v>5</v>
      </c>
      <c r="Z71" s="147"/>
      <c r="AA71" s="147"/>
      <c r="AB71" s="147"/>
      <c r="AC71" s="147"/>
      <c r="AD71" s="147">
        <v>7</v>
      </c>
      <c r="AE71" s="147"/>
      <c r="AF71" s="147"/>
      <c r="AG71" s="147"/>
      <c r="AH71" s="147"/>
      <c r="AI71" s="147">
        <v>7</v>
      </c>
      <c r="AJ71" s="147"/>
      <c r="AK71" s="147"/>
      <c r="AL71" s="147"/>
      <c r="AM71" s="147"/>
      <c r="AN71" s="34">
        <f>SUM(J71:AM71)</f>
        <v>35</v>
      </c>
    </row>
    <row r="72" spans="1:40" ht="13.5" thickBot="1">
      <c r="A72" s="3"/>
      <c r="B72" s="23"/>
      <c r="C72" s="41"/>
      <c r="D72" s="41"/>
      <c r="E72" s="41"/>
      <c r="F72" s="41"/>
      <c r="G72" s="41"/>
      <c r="H72" s="148" t="s">
        <v>24</v>
      </c>
      <c r="I72" s="149"/>
      <c r="J72" s="150">
        <v>2</v>
      </c>
      <c r="K72" s="151"/>
      <c r="L72" s="151"/>
      <c r="M72" s="151"/>
      <c r="N72" s="151"/>
      <c r="O72" s="151">
        <v>4</v>
      </c>
      <c r="P72" s="151"/>
      <c r="Q72" s="151"/>
      <c r="R72" s="151"/>
      <c r="S72" s="151"/>
      <c r="T72" s="151">
        <v>2</v>
      </c>
      <c r="U72" s="151"/>
      <c r="V72" s="151"/>
      <c r="W72" s="151"/>
      <c r="X72" s="151"/>
      <c r="Y72" s="151">
        <v>2</v>
      </c>
      <c r="Z72" s="151"/>
      <c r="AA72" s="151"/>
      <c r="AB72" s="151"/>
      <c r="AC72" s="151"/>
      <c r="AD72" s="151">
        <v>1</v>
      </c>
      <c r="AE72" s="151"/>
      <c r="AF72" s="151"/>
      <c r="AG72" s="151"/>
      <c r="AH72" s="151"/>
      <c r="AI72" s="151">
        <v>2</v>
      </c>
      <c r="AJ72" s="151"/>
      <c r="AK72" s="151"/>
      <c r="AL72" s="151"/>
      <c r="AM72" s="151"/>
      <c r="AN72" s="40">
        <f>SUM(J72:AM72)</f>
        <v>13</v>
      </c>
    </row>
    <row r="73" spans="1:40">
      <c r="A73" s="3"/>
      <c r="B73" s="3"/>
      <c r="C73" s="41"/>
      <c r="D73" s="41"/>
      <c r="E73" s="41"/>
      <c r="F73" s="41"/>
      <c r="G73" s="41"/>
      <c r="H73" s="41"/>
      <c r="I73" s="4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>
      <c r="A74" s="1"/>
      <c r="B74" s="127" t="s">
        <v>72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</sheetData>
  <mergeCells count="52">
    <mergeCell ref="B4:AN4"/>
    <mergeCell ref="A2:AN2"/>
    <mergeCell ref="A3:AN3"/>
    <mergeCell ref="A5:AN5"/>
    <mergeCell ref="A6:AN6"/>
    <mergeCell ref="J7:AM7"/>
    <mergeCell ref="AN7:AN9"/>
    <mergeCell ref="C8:C9"/>
    <mergeCell ref="D8:D9"/>
    <mergeCell ref="E8:E9"/>
    <mergeCell ref="J8:N8"/>
    <mergeCell ref="O8:S8"/>
    <mergeCell ref="C7:E7"/>
    <mergeCell ref="F7:F9"/>
    <mergeCell ref="G7:G9"/>
    <mergeCell ref="H7:H9"/>
    <mergeCell ref="I7:I9"/>
    <mergeCell ref="AI70:AM70"/>
    <mergeCell ref="T8:X8"/>
    <mergeCell ref="Y8:AC8"/>
    <mergeCell ref="AD8:AH8"/>
    <mergeCell ref="AI8:AM8"/>
    <mergeCell ref="B10:AM10"/>
    <mergeCell ref="J70:N70"/>
    <mergeCell ref="O70:S70"/>
    <mergeCell ref="T70:X70"/>
    <mergeCell ref="Y70:AC70"/>
    <mergeCell ref="AD70:AH70"/>
    <mergeCell ref="A69:B69"/>
    <mergeCell ref="B19:AM19"/>
    <mergeCell ref="B29:AM29"/>
    <mergeCell ref="B34:AM34"/>
    <mergeCell ref="B40:AM40"/>
    <mergeCell ref="AI71:AM71"/>
    <mergeCell ref="H72:I72"/>
    <mergeCell ref="J72:N72"/>
    <mergeCell ref="O72:S72"/>
    <mergeCell ref="T72:X72"/>
    <mergeCell ref="Y72:AC72"/>
    <mergeCell ref="AD72:AH72"/>
    <mergeCell ref="AI72:AM72"/>
    <mergeCell ref="H71:I71"/>
    <mergeCell ref="J71:N71"/>
    <mergeCell ref="O71:S71"/>
    <mergeCell ref="T71:X71"/>
    <mergeCell ref="Y71:AC71"/>
    <mergeCell ref="AD71:AH71"/>
    <mergeCell ref="B46:AM46"/>
    <mergeCell ref="B53:AM53"/>
    <mergeCell ref="B63:AM63"/>
    <mergeCell ref="B66:AM66"/>
    <mergeCell ref="J67:AN68"/>
  </mergeCells>
  <pageMargins left="0.23622047244094488" right="0.23622047244094488" top="0.74803149606299213" bottom="0.74803149606299213" header="0.31496062992125984" footer="0.31496062992125984"/>
  <pageSetup paperSize="8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sport-piłka nożna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kkusmierczyk</dc:creator>
  <cp:lastModifiedBy>Małgorzata Derzechowska</cp:lastModifiedBy>
  <cp:lastPrinted>2019-09-24T06:27:51Z</cp:lastPrinted>
  <dcterms:created xsi:type="dcterms:W3CDTF">2014-04-16T08:46:38Z</dcterms:created>
  <dcterms:modified xsi:type="dcterms:W3CDTF">2019-10-29T09:33:16Z</dcterms:modified>
</cp:coreProperties>
</file>