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UCHWAŁY senatu BIP\2022_2023\"/>
    </mc:Choice>
  </mc:AlternateContent>
  <bookViews>
    <workbookView xWindow="0" yWindow="0" windowWidth="17640" windowHeight="5760"/>
  </bookViews>
  <sheets>
    <sheet name="BLOK CAŁOŚĆ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1" i="1" l="1"/>
  <c r="K30" i="1"/>
  <c r="K28" i="1"/>
  <c r="H28" i="1"/>
  <c r="G28" i="1"/>
  <c r="L34" i="1" l="1"/>
  <c r="K34" i="1" l="1"/>
  <c r="J34" i="1"/>
  <c r="I34" i="1"/>
  <c r="H34" i="1"/>
  <c r="G34" i="1" s="1"/>
  <c r="F34" i="1" s="1"/>
  <c r="J11" i="1" l="1"/>
  <c r="AF98" i="1" l="1"/>
  <c r="BE112" i="1"/>
  <c r="AZ112" i="1"/>
  <c r="AU112" i="1"/>
  <c r="AP112" i="1"/>
  <c r="G127" i="1" l="1"/>
  <c r="BJ135" i="1" l="1"/>
  <c r="BI135" i="1"/>
  <c r="BE135" i="1"/>
  <c r="BD135" i="1"/>
  <c r="AZ135" i="1"/>
  <c r="AY135" i="1"/>
  <c r="AU135" i="1"/>
  <c r="AT135" i="1"/>
  <c r="AP135" i="1"/>
  <c r="AO135" i="1"/>
  <c r="AF135" i="1"/>
  <c r="AE135" i="1"/>
  <c r="V135" i="1"/>
  <c r="U135" i="1"/>
  <c r="U127" i="1"/>
  <c r="F116" i="1"/>
  <c r="AO127" i="1"/>
  <c r="AE127" i="1"/>
  <c r="L110" i="1"/>
  <c r="I110" i="1"/>
  <c r="G110" i="1" l="1"/>
  <c r="F110" i="1" s="1"/>
  <c r="F127" i="1" l="1"/>
  <c r="BK138" i="1" l="1"/>
  <c r="M135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K116" i="1"/>
  <c r="M116" i="1"/>
  <c r="N77" i="1"/>
  <c r="O77" i="1"/>
  <c r="P77" i="1"/>
  <c r="Q77" i="1"/>
  <c r="Q76" i="1" s="1"/>
  <c r="R77" i="1"/>
  <c r="S77" i="1"/>
  <c r="T77" i="1"/>
  <c r="U77" i="1"/>
  <c r="V77" i="1"/>
  <c r="V76" i="1" s="1"/>
  <c r="W77" i="1"/>
  <c r="X77" i="1"/>
  <c r="Y77" i="1"/>
  <c r="Z77" i="1"/>
  <c r="AA77" i="1"/>
  <c r="AA76" i="1" s="1"/>
  <c r="AB77" i="1"/>
  <c r="AC77" i="1"/>
  <c r="AD77" i="1"/>
  <c r="AE77" i="1"/>
  <c r="AF77" i="1"/>
  <c r="AF76" i="1" s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J76" i="1" s="1"/>
  <c r="M77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M53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P28" i="1"/>
  <c r="Q28" i="1"/>
  <c r="O28" i="1"/>
  <c r="N28" i="1"/>
  <c r="M28" i="1"/>
  <c r="D139" i="1"/>
  <c r="L135" i="1"/>
  <c r="K135" i="1"/>
  <c r="I94" i="1"/>
  <c r="H95" i="1"/>
  <c r="I95" i="1"/>
  <c r="I96" i="1"/>
  <c r="I97" i="1"/>
  <c r="J93" i="1"/>
  <c r="K93" i="1"/>
  <c r="L95" i="1"/>
  <c r="L96" i="1"/>
  <c r="M93" i="1"/>
  <c r="N93" i="1"/>
  <c r="O93" i="1"/>
  <c r="P93" i="1"/>
  <c r="R93" i="1"/>
  <c r="S93" i="1"/>
  <c r="T93" i="1"/>
  <c r="U93" i="1"/>
  <c r="W93" i="1"/>
  <c r="X93" i="1"/>
  <c r="Y93" i="1"/>
  <c r="Z93" i="1"/>
  <c r="AB93" i="1"/>
  <c r="AC93" i="1"/>
  <c r="AD93" i="1"/>
  <c r="AE93" i="1"/>
  <c r="AG93" i="1"/>
  <c r="AH93" i="1"/>
  <c r="AI93" i="1"/>
  <c r="AJ93" i="1"/>
  <c r="AL93" i="1"/>
  <c r="AM93" i="1"/>
  <c r="AN93" i="1"/>
  <c r="AO93" i="1"/>
  <c r="AQ93" i="1"/>
  <c r="AR93" i="1"/>
  <c r="AS93" i="1"/>
  <c r="AT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L116" i="1"/>
  <c r="K118" i="1"/>
  <c r="K119" i="1"/>
  <c r="J118" i="1"/>
  <c r="J119" i="1"/>
  <c r="I117" i="1"/>
  <c r="I118" i="1"/>
  <c r="I119" i="1"/>
  <c r="H118" i="1"/>
  <c r="H119" i="1"/>
  <c r="L52" i="1"/>
  <c r="K52" i="1"/>
  <c r="J52" i="1"/>
  <c r="I52" i="1"/>
  <c r="H52" i="1"/>
  <c r="L51" i="1"/>
  <c r="K51" i="1"/>
  <c r="J51" i="1"/>
  <c r="I51" i="1"/>
  <c r="H51" i="1"/>
  <c r="AY112" i="1"/>
  <c r="AX112" i="1"/>
  <c r="AV112" i="1"/>
  <c r="AO112" i="1"/>
  <c r="AL112" i="1"/>
  <c r="AN112" i="1"/>
  <c r="BD112" i="1"/>
  <c r="BC112" i="1"/>
  <c r="BA112" i="1"/>
  <c r="AT112" i="1"/>
  <c r="AS112" i="1"/>
  <c r="AQ112" i="1"/>
  <c r="AJ107" i="1"/>
  <c r="AI107" i="1"/>
  <c r="AG107" i="1"/>
  <c r="AT107" i="1"/>
  <c r="AS107" i="1"/>
  <c r="AQ107" i="1"/>
  <c r="AK98" i="1"/>
  <c r="AU98" i="1"/>
  <c r="AO98" i="1"/>
  <c r="AN98" i="1"/>
  <c r="AL98" i="1"/>
  <c r="AX98" i="1"/>
  <c r="L27" i="1"/>
  <c r="T98" i="1"/>
  <c r="T107" i="1"/>
  <c r="T112" i="1"/>
  <c r="Y98" i="1"/>
  <c r="Y107" i="1"/>
  <c r="Y112" i="1"/>
  <c r="O98" i="1"/>
  <c r="O107" i="1"/>
  <c r="O112" i="1"/>
  <c r="M98" i="1"/>
  <c r="M107" i="1"/>
  <c r="M112" i="1"/>
  <c r="U98" i="1"/>
  <c r="U107" i="1"/>
  <c r="U112" i="1"/>
  <c r="Z98" i="1"/>
  <c r="Z107" i="1"/>
  <c r="Z112" i="1"/>
  <c r="K13" i="1"/>
  <c r="AI112" i="1"/>
  <c r="AI9" i="1"/>
  <c r="O9" i="1"/>
  <c r="Y9" i="1"/>
  <c r="AD98" i="1"/>
  <c r="AD107" i="1"/>
  <c r="AD112" i="1"/>
  <c r="AD9" i="1"/>
  <c r="T9" i="1"/>
  <c r="AN107" i="1"/>
  <c r="AN9" i="1"/>
  <c r="AS9" i="1"/>
  <c r="AX107" i="1"/>
  <c r="AX9" i="1"/>
  <c r="BC98" i="1"/>
  <c r="BC107" i="1"/>
  <c r="BC9" i="1"/>
  <c r="BH98" i="1"/>
  <c r="BH107" i="1"/>
  <c r="BH112" i="1"/>
  <c r="BH9" i="1"/>
  <c r="I113" i="1"/>
  <c r="I114" i="1"/>
  <c r="I115" i="1"/>
  <c r="H112" i="1"/>
  <c r="J112" i="1"/>
  <c r="K112" i="1"/>
  <c r="L113" i="1"/>
  <c r="L112" i="1" s="1"/>
  <c r="I108" i="1"/>
  <c r="G108" i="1" s="1"/>
  <c r="H109" i="1"/>
  <c r="H107" i="1" s="1"/>
  <c r="I109" i="1"/>
  <c r="I111" i="1"/>
  <c r="J107" i="1"/>
  <c r="K107" i="1"/>
  <c r="L109" i="1"/>
  <c r="I99" i="1"/>
  <c r="H100" i="1"/>
  <c r="I100" i="1"/>
  <c r="H101" i="1"/>
  <c r="G101" i="1" s="1"/>
  <c r="I101" i="1"/>
  <c r="I102" i="1"/>
  <c r="H103" i="1"/>
  <c r="I103" i="1"/>
  <c r="I104" i="1"/>
  <c r="I105" i="1"/>
  <c r="H106" i="1"/>
  <c r="I106" i="1"/>
  <c r="J98" i="1"/>
  <c r="K98" i="1"/>
  <c r="L99" i="1"/>
  <c r="L100" i="1"/>
  <c r="L101" i="1"/>
  <c r="L104" i="1"/>
  <c r="L105" i="1"/>
  <c r="L106" i="1"/>
  <c r="Z9" i="1"/>
  <c r="AE98" i="1"/>
  <c r="AE107" i="1"/>
  <c r="AE112" i="1"/>
  <c r="AE9" i="1"/>
  <c r="BD98" i="1"/>
  <c r="BD107" i="1"/>
  <c r="BD9" i="1"/>
  <c r="U9" i="1"/>
  <c r="P98" i="1"/>
  <c r="P107" i="1"/>
  <c r="P112" i="1"/>
  <c r="P9" i="1"/>
  <c r="AO107" i="1"/>
  <c r="AO9" i="1"/>
  <c r="AJ112" i="1"/>
  <c r="AJ9" i="1"/>
  <c r="AT9" i="1"/>
  <c r="AY98" i="1"/>
  <c r="AY107" i="1"/>
  <c r="AY9" i="1"/>
  <c r="BI98" i="1"/>
  <c r="BI107" i="1"/>
  <c r="BI112" i="1"/>
  <c r="BI9" i="1"/>
  <c r="Q9" i="1"/>
  <c r="R9" i="1"/>
  <c r="R98" i="1"/>
  <c r="R107" i="1"/>
  <c r="R112" i="1"/>
  <c r="S98" i="1"/>
  <c r="S107" i="1"/>
  <c r="S112" i="1"/>
  <c r="S9" i="1"/>
  <c r="V9" i="1"/>
  <c r="W9" i="1"/>
  <c r="W98" i="1"/>
  <c r="W107" i="1"/>
  <c r="W112" i="1"/>
  <c r="X98" i="1"/>
  <c r="X107" i="1"/>
  <c r="X112" i="1"/>
  <c r="X9" i="1"/>
  <c r="AA9" i="1"/>
  <c r="AB98" i="1"/>
  <c r="AB107" i="1"/>
  <c r="AB112" i="1"/>
  <c r="AB9" i="1"/>
  <c r="AC98" i="1"/>
  <c r="AC107" i="1"/>
  <c r="AC112" i="1"/>
  <c r="AC9" i="1"/>
  <c r="AF9" i="1"/>
  <c r="AG112" i="1"/>
  <c r="AG9" i="1"/>
  <c r="AH98" i="1"/>
  <c r="AH107" i="1"/>
  <c r="AH112" i="1"/>
  <c r="AH9" i="1"/>
  <c r="AK9" i="1"/>
  <c r="AL107" i="1"/>
  <c r="AL9" i="1"/>
  <c r="AM98" i="1"/>
  <c r="AM107" i="1"/>
  <c r="AM112" i="1"/>
  <c r="AM9" i="1"/>
  <c r="AP98" i="1"/>
  <c r="AP9" i="1"/>
  <c r="AQ9" i="1"/>
  <c r="AR98" i="1"/>
  <c r="AR107" i="1"/>
  <c r="AR112" i="1"/>
  <c r="AR9" i="1"/>
  <c r="AU9" i="1"/>
  <c r="AV98" i="1"/>
  <c r="AV107" i="1"/>
  <c r="AV9" i="1"/>
  <c r="AW98" i="1"/>
  <c r="AW107" i="1"/>
  <c r="AW112" i="1"/>
  <c r="AW9" i="1"/>
  <c r="AZ9" i="1"/>
  <c r="BA98" i="1"/>
  <c r="BA107" i="1"/>
  <c r="BA9" i="1"/>
  <c r="BB98" i="1"/>
  <c r="BB107" i="1"/>
  <c r="BB112" i="1"/>
  <c r="BB9" i="1"/>
  <c r="BE9" i="1"/>
  <c r="BF98" i="1"/>
  <c r="BF107" i="1"/>
  <c r="BF112" i="1"/>
  <c r="BF9" i="1"/>
  <c r="BG98" i="1"/>
  <c r="BG107" i="1"/>
  <c r="BG112" i="1"/>
  <c r="BG9" i="1"/>
  <c r="BJ9" i="1"/>
  <c r="M9" i="1"/>
  <c r="N98" i="1"/>
  <c r="N107" i="1"/>
  <c r="N112" i="1"/>
  <c r="N9" i="1"/>
  <c r="H57" i="1"/>
  <c r="H58" i="1"/>
  <c r="H59" i="1"/>
  <c r="H60" i="1"/>
  <c r="H61" i="1"/>
  <c r="H62" i="1"/>
  <c r="I56" i="1"/>
  <c r="I57" i="1"/>
  <c r="I58" i="1"/>
  <c r="I59" i="1"/>
  <c r="I60" i="1"/>
  <c r="I61" i="1"/>
  <c r="I62" i="1"/>
  <c r="J57" i="1"/>
  <c r="J58" i="1"/>
  <c r="J59" i="1"/>
  <c r="J61" i="1"/>
  <c r="J62" i="1"/>
  <c r="K57" i="1"/>
  <c r="K58" i="1"/>
  <c r="K59" i="1"/>
  <c r="K61" i="1"/>
  <c r="K62" i="1"/>
  <c r="I78" i="1"/>
  <c r="I79" i="1"/>
  <c r="I80" i="1"/>
  <c r="I81" i="1"/>
  <c r="J81" i="1"/>
  <c r="I82" i="1"/>
  <c r="I83" i="1"/>
  <c r="I84" i="1"/>
  <c r="I85" i="1"/>
  <c r="I87" i="1"/>
  <c r="I88" i="1"/>
  <c r="J88" i="1"/>
  <c r="H89" i="1"/>
  <c r="I89" i="1"/>
  <c r="J89" i="1"/>
  <c r="K89" i="1"/>
  <c r="H90" i="1"/>
  <c r="I90" i="1"/>
  <c r="J90" i="1"/>
  <c r="K90" i="1"/>
  <c r="L78" i="1"/>
  <c r="L79" i="1"/>
  <c r="L80" i="1"/>
  <c r="L81" i="1"/>
  <c r="L82" i="1"/>
  <c r="L83" i="1"/>
  <c r="L84" i="1"/>
  <c r="L85" i="1"/>
  <c r="L87" i="1"/>
  <c r="L88" i="1"/>
  <c r="L89" i="1"/>
  <c r="L90" i="1"/>
  <c r="H69" i="1"/>
  <c r="H70" i="1"/>
  <c r="H71" i="1"/>
  <c r="I69" i="1"/>
  <c r="I70" i="1"/>
  <c r="I71" i="1"/>
  <c r="J70" i="1"/>
  <c r="J71" i="1"/>
  <c r="K70" i="1"/>
  <c r="K71" i="1"/>
  <c r="L69" i="1"/>
  <c r="L70" i="1"/>
  <c r="L71" i="1"/>
  <c r="H64" i="1"/>
  <c r="H65" i="1"/>
  <c r="I64" i="1"/>
  <c r="I65" i="1"/>
  <c r="J63" i="1"/>
  <c r="K63" i="1"/>
  <c r="L64" i="1"/>
  <c r="L65" i="1"/>
  <c r="L56" i="1"/>
  <c r="L57" i="1"/>
  <c r="L58" i="1"/>
  <c r="L59" i="1"/>
  <c r="L60" i="1"/>
  <c r="L61" i="1"/>
  <c r="L62" i="1"/>
  <c r="H48" i="1"/>
  <c r="H47" i="1" s="1"/>
  <c r="I48" i="1"/>
  <c r="I49" i="1"/>
  <c r="J47" i="1"/>
  <c r="K47" i="1"/>
  <c r="L48" i="1"/>
  <c r="L49" i="1"/>
  <c r="H36" i="1"/>
  <c r="H37" i="1"/>
  <c r="I36" i="1"/>
  <c r="I37" i="1"/>
  <c r="J36" i="1"/>
  <c r="J37" i="1"/>
  <c r="K36" i="1"/>
  <c r="K37" i="1"/>
  <c r="L36" i="1"/>
  <c r="L37" i="1"/>
  <c r="H32" i="1"/>
  <c r="H33" i="1"/>
  <c r="I31" i="1"/>
  <c r="I32" i="1"/>
  <c r="I33" i="1"/>
  <c r="J30" i="1"/>
  <c r="H54" i="1"/>
  <c r="I54" i="1"/>
  <c r="J54" i="1"/>
  <c r="K54" i="1"/>
  <c r="H66" i="1"/>
  <c r="I66" i="1"/>
  <c r="H91" i="1"/>
  <c r="I91" i="1"/>
  <c r="J91" i="1"/>
  <c r="K91" i="1"/>
  <c r="I67" i="1"/>
  <c r="J67" i="1"/>
  <c r="H72" i="1"/>
  <c r="I72" i="1"/>
  <c r="J72" i="1"/>
  <c r="K72" i="1"/>
  <c r="H73" i="1"/>
  <c r="I73" i="1"/>
  <c r="I74" i="1"/>
  <c r="H75" i="1"/>
  <c r="I75" i="1"/>
  <c r="J75" i="1"/>
  <c r="K75" i="1"/>
  <c r="H92" i="1"/>
  <c r="J92" i="1"/>
  <c r="L54" i="1"/>
  <c r="L66" i="1"/>
  <c r="L91" i="1"/>
  <c r="L67" i="1"/>
  <c r="L72" i="1"/>
  <c r="L73" i="1"/>
  <c r="L74" i="1"/>
  <c r="L75" i="1"/>
  <c r="L92" i="1"/>
  <c r="H29" i="1"/>
  <c r="I29" i="1"/>
  <c r="H38" i="1"/>
  <c r="I38" i="1"/>
  <c r="H39" i="1"/>
  <c r="I39" i="1"/>
  <c r="I40" i="1"/>
  <c r="J40" i="1"/>
  <c r="I41" i="1"/>
  <c r="J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50" i="1"/>
  <c r="I50" i="1"/>
  <c r="H12" i="1"/>
  <c r="H13" i="1"/>
  <c r="I10" i="1"/>
  <c r="J12" i="1"/>
  <c r="K12" i="1"/>
  <c r="I14" i="1"/>
  <c r="J14" i="1"/>
  <c r="I15" i="1"/>
  <c r="J15" i="1"/>
  <c r="F15" i="1"/>
  <c r="H17" i="1"/>
  <c r="H18" i="1"/>
  <c r="H19" i="1"/>
  <c r="I16" i="1"/>
  <c r="J17" i="1"/>
  <c r="J18" i="1"/>
  <c r="J19" i="1"/>
  <c r="K17" i="1"/>
  <c r="K18" i="1"/>
  <c r="K19" i="1"/>
  <c r="I20" i="1"/>
  <c r="J20" i="1"/>
  <c r="F20" i="1"/>
  <c r="H21" i="1"/>
  <c r="I21" i="1"/>
  <c r="J21" i="1"/>
  <c r="K21" i="1"/>
  <c r="H23" i="1"/>
  <c r="H24" i="1"/>
  <c r="I22" i="1"/>
  <c r="J23" i="1"/>
  <c r="J24" i="1"/>
  <c r="K23" i="1"/>
  <c r="K24" i="1"/>
  <c r="H25" i="1"/>
  <c r="I25" i="1"/>
  <c r="J25" i="1"/>
  <c r="K25" i="1"/>
  <c r="I26" i="1"/>
  <c r="J26" i="1"/>
  <c r="H27" i="1"/>
  <c r="I27" i="1"/>
  <c r="J27" i="1"/>
  <c r="K27" i="1"/>
  <c r="L29" i="1"/>
  <c r="L38" i="1"/>
  <c r="L39" i="1"/>
  <c r="L40" i="1"/>
  <c r="L41" i="1"/>
  <c r="L42" i="1"/>
  <c r="L43" i="1"/>
  <c r="L44" i="1"/>
  <c r="L45" i="1"/>
  <c r="L46" i="1"/>
  <c r="L50" i="1"/>
  <c r="L23" i="1"/>
  <c r="L24" i="1"/>
  <c r="L17" i="1"/>
  <c r="L18" i="1"/>
  <c r="L19" i="1"/>
  <c r="L33" i="1"/>
  <c r="L32" i="1"/>
  <c r="L31" i="1"/>
  <c r="L30" i="1" s="1"/>
  <c r="L26" i="1"/>
  <c r="L25" i="1"/>
  <c r="I24" i="1"/>
  <c r="I23" i="1"/>
  <c r="L21" i="1"/>
  <c r="L20" i="1"/>
  <c r="I19" i="1"/>
  <c r="I18" i="1"/>
  <c r="I17" i="1"/>
  <c r="L15" i="1"/>
  <c r="L14" i="1"/>
  <c r="L13" i="1"/>
  <c r="I13" i="1"/>
  <c r="L12" i="1"/>
  <c r="I12" i="1"/>
  <c r="L11" i="1"/>
  <c r="I11" i="1"/>
  <c r="AP127" i="1"/>
  <c r="AK127" i="1"/>
  <c r="AF127" i="1"/>
  <c r="AA127" i="1"/>
  <c r="V127" i="1"/>
  <c r="Q127" i="1"/>
  <c r="E138" i="1"/>
  <c r="D138" i="1"/>
  <c r="BJ120" i="1"/>
  <c r="L120" i="1" s="1"/>
  <c r="K120" i="1"/>
  <c r="J120" i="1"/>
  <c r="I120" i="1"/>
  <c r="H120" i="1"/>
  <c r="BJ119" i="1"/>
  <c r="BJ118" i="1"/>
  <c r="P127" i="1"/>
  <c r="M127" i="1"/>
  <c r="K127" i="1"/>
  <c r="L127" i="1"/>
  <c r="L63" i="1" l="1"/>
  <c r="L68" i="1"/>
  <c r="AK76" i="1"/>
  <c r="AK121" i="1" s="1"/>
  <c r="AF121" i="1"/>
  <c r="AU76" i="1"/>
  <c r="AU121" i="1" s="1"/>
  <c r="AU139" i="1" s="1"/>
  <c r="I63" i="1"/>
  <c r="L35" i="1"/>
  <c r="H35" i="1"/>
  <c r="U76" i="1"/>
  <c r="U121" i="1" s="1"/>
  <c r="J77" i="1"/>
  <c r="J76" i="1" s="1"/>
  <c r="BE76" i="1"/>
  <c r="BE121" i="1" s="1"/>
  <c r="K77" i="1"/>
  <c r="K76" i="1" s="1"/>
  <c r="J68" i="1"/>
  <c r="G79" i="1"/>
  <c r="F79" i="1" s="1"/>
  <c r="G49" i="1"/>
  <c r="F49" i="1" s="1"/>
  <c r="J22" i="1"/>
  <c r="I47" i="1"/>
  <c r="G47" i="1" s="1"/>
  <c r="F47" i="1" s="1"/>
  <c r="AA121" i="1"/>
  <c r="G115" i="1"/>
  <c r="F115" i="1" s="1"/>
  <c r="G96" i="1"/>
  <c r="F96" i="1" s="1"/>
  <c r="AZ76" i="1"/>
  <c r="AZ121" i="1" s="1"/>
  <c r="I112" i="1"/>
  <c r="G87" i="1"/>
  <c r="F87" i="1" s="1"/>
  <c r="G82" i="1"/>
  <c r="F82" i="1" s="1"/>
  <c r="G66" i="1"/>
  <c r="F66" i="1" s="1"/>
  <c r="G81" i="1"/>
  <c r="F81" i="1" s="1"/>
  <c r="G65" i="1"/>
  <c r="F65" i="1" s="1"/>
  <c r="I30" i="1"/>
  <c r="G11" i="1"/>
  <c r="F11" i="1" s="1"/>
  <c r="G58" i="1"/>
  <c r="F58" i="1" s="1"/>
  <c r="AP76" i="1"/>
  <c r="AP121" i="1" s="1"/>
  <c r="G97" i="1"/>
  <c r="F97" i="1" s="1"/>
  <c r="G85" i="1"/>
  <c r="F85" i="1" s="1"/>
  <c r="I107" i="1"/>
  <c r="K68" i="1"/>
  <c r="K22" i="1"/>
  <c r="G72" i="1"/>
  <c r="F72" i="1" s="1"/>
  <c r="G83" i="1"/>
  <c r="F83" i="1" s="1"/>
  <c r="G31" i="1"/>
  <c r="F31" i="1" s="1"/>
  <c r="G90" i="1"/>
  <c r="F90" i="1" s="1"/>
  <c r="G62" i="1"/>
  <c r="F62" i="1" s="1"/>
  <c r="K116" i="1"/>
  <c r="AQ76" i="1"/>
  <c r="AQ121" i="1" s="1"/>
  <c r="AQ138" i="1" s="1"/>
  <c r="Z76" i="1"/>
  <c r="Z121" i="1" s="1"/>
  <c r="Z138" i="1" s="1"/>
  <c r="M121" i="1"/>
  <c r="M138" i="1" s="1"/>
  <c r="AJ76" i="1"/>
  <c r="AJ121" i="1" s="1"/>
  <c r="AJ138" i="1" s="1"/>
  <c r="BD76" i="1"/>
  <c r="BD121" i="1" s="1"/>
  <c r="BD138" i="1" s="1"/>
  <c r="AX76" i="1"/>
  <c r="AX121" i="1" s="1"/>
  <c r="AX138" i="1" s="1"/>
  <c r="AO76" i="1"/>
  <c r="AO121" i="1" s="1"/>
  <c r="AO138" i="1" s="1"/>
  <c r="AH76" i="1"/>
  <c r="AH121" i="1" s="1"/>
  <c r="AH138" i="1" s="1"/>
  <c r="G91" i="1"/>
  <c r="F91" i="1" s="1"/>
  <c r="G118" i="1"/>
  <c r="G120" i="1"/>
  <c r="F120" i="1" s="1"/>
  <c r="O76" i="1"/>
  <c r="O121" i="1" s="1"/>
  <c r="O138" i="1" s="1"/>
  <c r="G80" i="1"/>
  <c r="F80" i="1" s="1"/>
  <c r="AY76" i="1"/>
  <c r="AY121" i="1" s="1"/>
  <c r="AY138" i="1" s="1"/>
  <c r="G99" i="1"/>
  <c r="F99" i="1" s="1"/>
  <c r="G71" i="1"/>
  <c r="F71" i="1" s="1"/>
  <c r="F113" i="1"/>
  <c r="L22" i="1"/>
  <c r="H10" i="1"/>
  <c r="G29" i="1"/>
  <c r="G103" i="1"/>
  <c r="F103" i="1" s="1"/>
  <c r="G100" i="1"/>
  <c r="F100" i="1" s="1"/>
  <c r="G114" i="1"/>
  <c r="F114" i="1" s="1"/>
  <c r="K10" i="1"/>
  <c r="AI76" i="1"/>
  <c r="AI121" i="1" s="1"/>
  <c r="AI138" i="1" s="1"/>
  <c r="F13" i="1"/>
  <c r="G27" i="1"/>
  <c r="F27" i="1" s="1"/>
  <c r="J16" i="1"/>
  <c r="J10" i="1"/>
  <c r="G38" i="1"/>
  <c r="F38" i="1" s="1"/>
  <c r="G92" i="1"/>
  <c r="F92" i="1" s="1"/>
  <c r="P76" i="1"/>
  <c r="P121" i="1" s="1"/>
  <c r="AW76" i="1"/>
  <c r="AW121" i="1" s="1"/>
  <c r="AW138" i="1" s="1"/>
  <c r="Y76" i="1"/>
  <c r="Y121" i="1" s="1"/>
  <c r="Y138" i="1" s="1"/>
  <c r="BH76" i="1"/>
  <c r="BH121" i="1" s="1"/>
  <c r="BH138" i="1" s="1"/>
  <c r="BA76" i="1"/>
  <c r="BA121" i="1" s="1"/>
  <c r="BA138" i="1" s="1"/>
  <c r="AG76" i="1"/>
  <c r="AG121" i="1" s="1"/>
  <c r="AG138" i="1" s="1"/>
  <c r="T76" i="1"/>
  <c r="T121" i="1" s="1"/>
  <c r="T138" i="1" s="1"/>
  <c r="R76" i="1"/>
  <c r="R121" i="1" s="1"/>
  <c r="R138" i="1" s="1"/>
  <c r="G14" i="1"/>
  <c r="F14" i="1" s="1"/>
  <c r="K35" i="1"/>
  <c r="AE76" i="1"/>
  <c r="AE121" i="1" s="1"/>
  <c r="BC76" i="1"/>
  <c r="BC121" i="1" s="1"/>
  <c r="BC138" i="1" s="1"/>
  <c r="AV76" i="1"/>
  <c r="AV121" i="1" s="1"/>
  <c r="AN76" i="1"/>
  <c r="AN121" i="1" s="1"/>
  <c r="AN138" i="1" s="1"/>
  <c r="X76" i="1"/>
  <c r="X121" i="1" s="1"/>
  <c r="X138" i="1" s="1"/>
  <c r="BG76" i="1"/>
  <c r="BG121" i="1" s="1"/>
  <c r="BG138" i="1" s="1"/>
  <c r="AM76" i="1"/>
  <c r="AM121" i="1" s="1"/>
  <c r="AM138" i="1" s="1"/>
  <c r="S76" i="1"/>
  <c r="S121" i="1" s="1"/>
  <c r="S138" i="1" s="1"/>
  <c r="J116" i="1"/>
  <c r="BB76" i="1"/>
  <c r="BB121" i="1" s="1"/>
  <c r="BB138" i="1" s="1"/>
  <c r="W76" i="1"/>
  <c r="W121" i="1" s="1"/>
  <c r="W138" i="1" s="1"/>
  <c r="G70" i="1"/>
  <c r="F70" i="1" s="1"/>
  <c r="G84" i="1"/>
  <c r="F84" i="1" s="1"/>
  <c r="G57" i="1"/>
  <c r="F57" i="1" s="1"/>
  <c r="G61" i="1"/>
  <c r="F61" i="1" s="1"/>
  <c r="G60" i="1"/>
  <c r="F60" i="1" s="1"/>
  <c r="Q121" i="1"/>
  <c r="BI76" i="1"/>
  <c r="BI121" i="1" s="1"/>
  <c r="BI138" i="1" s="1"/>
  <c r="I98" i="1"/>
  <c r="L107" i="1"/>
  <c r="G109" i="1"/>
  <c r="F109" i="1" s="1"/>
  <c r="F107" i="1" s="1"/>
  <c r="G52" i="1"/>
  <c r="F52" i="1" s="1"/>
  <c r="AL76" i="1"/>
  <c r="AL121" i="1" s="1"/>
  <c r="AL138" i="1" s="1"/>
  <c r="AD76" i="1"/>
  <c r="AD121" i="1" s="1"/>
  <c r="AD138" i="1" s="1"/>
  <c r="N76" i="1"/>
  <c r="N121" i="1" s="1"/>
  <c r="H93" i="1"/>
  <c r="G19" i="1"/>
  <c r="F19" i="1" s="1"/>
  <c r="L10" i="1"/>
  <c r="K16" i="1"/>
  <c r="G17" i="1"/>
  <c r="F17" i="1" s="1"/>
  <c r="G50" i="1"/>
  <c r="F50" i="1" s="1"/>
  <c r="G44" i="1"/>
  <c r="F44" i="1" s="1"/>
  <c r="G43" i="1"/>
  <c r="F43" i="1" s="1"/>
  <c r="G42" i="1"/>
  <c r="F42" i="1" s="1"/>
  <c r="J35" i="1"/>
  <c r="J28" i="1" s="1"/>
  <c r="L47" i="1"/>
  <c r="G64" i="1"/>
  <c r="F64" i="1" s="1"/>
  <c r="G69" i="1"/>
  <c r="F69" i="1" s="1"/>
  <c r="G88" i="1"/>
  <c r="F88" i="1" s="1"/>
  <c r="K55" i="1"/>
  <c r="G56" i="1"/>
  <c r="F56" i="1" s="1"/>
  <c r="G106" i="1"/>
  <c r="F106" i="1" s="1"/>
  <c r="G104" i="1"/>
  <c r="F104" i="1" s="1"/>
  <c r="F101" i="1"/>
  <c r="G119" i="1"/>
  <c r="AC76" i="1"/>
  <c r="AC121" i="1" s="1"/>
  <c r="AC138" i="1" s="1"/>
  <c r="BJ116" i="1"/>
  <c r="BJ121" i="1" s="1"/>
  <c r="G12" i="1"/>
  <c r="F12" i="1" s="1"/>
  <c r="L16" i="1"/>
  <c r="G75" i="1"/>
  <c r="F75" i="1" s="1"/>
  <c r="G33" i="1"/>
  <c r="F33" i="1" s="1"/>
  <c r="G37" i="1"/>
  <c r="F37" i="1" s="1"/>
  <c r="V121" i="1"/>
  <c r="BF76" i="1"/>
  <c r="BF121" i="1" s="1"/>
  <c r="BF138" i="1" s="1"/>
  <c r="AR76" i="1"/>
  <c r="AR121" i="1" s="1"/>
  <c r="AR138" i="1" s="1"/>
  <c r="AB76" i="1"/>
  <c r="AB121" i="1" s="1"/>
  <c r="AB138" i="1" s="1"/>
  <c r="G26" i="1"/>
  <c r="F26" i="1" s="1"/>
  <c r="G21" i="1"/>
  <c r="F21" i="1" s="1"/>
  <c r="G18" i="1"/>
  <c r="F18" i="1" s="1"/>
  <c r="I9" i="1"/>
  <c r="G46" i="1"/>
  <c r="F46" i="1" s="1"/>
  <c r="G39" i="1"/>
  <c r="F39" i="1" s="1"/>
  <c r="H77" i="1"/>
  <c r="H63" i="1"/>
  <c r="G32" i="1"/>
  <c r="F32" i="1" s="1"/>
  <c r="I35" i="1"/>
  <c r="G48" i="1"/>
  <c r="F48" i="1" s="1"/>
  <c r="G51" i="1"/>
  <c r="F51" i="1" s="1"/>
  <c r="I77" i="1"/>
  <c r="H55" i="1"/>
  <c r="H16" i="1"/>
  <c r="G36" i="1"/>
  <c r="F36" i="1" s="1"/>
  <c r="G54" i="1"/>
  <c r="G24" i="1"/>
  <c r="F24" i="1" s="1"/>
  <c r="G41" i="1"/>
  <c r="F41" i="1" s="1"/>
  <c r="G74" i="1"/>
  <c r="F74" i="1" s="1"/>
  <c r="G95" i="1"/>
  <c r="F95" i="1" s="1"/>
  <c r="G25" i="1"/>
  <c r="F25" i="1" s="1"/>
  <c r="G23" i="1"/>
  <c r="F23" i="1" s="1"/>
  <c r="G45" i="1"/>
  <c r="F45" i="1" s="1"/>
  <c r="G40" i="1"/>
  <c r="F40" i="1" s="1"/>
  <c r="G73" i="1"/>
  <c r="F73" i="1" s="1"/>
  <c r="G67" i="1"/>
  <c r="F67" i="1" s="1"/>
  <c r="L55" i="1"/>
  <c r="L53" i="1" s="1"/>
  <c r="I68" i="1"/>
  <c r="G89" i="1"/>
  <c r="F89" i="1" s="1"/>
  <c r="G78" i="1"/>
  <c r="J55" i="1"/>
  <c r="I55" i="1"/>
  <c r="H98" i="1"/>
  <c r="L93" i="1"/>
  <c r="L77" i="1"/>
  <c r="G94" i="1"/>
  <c r="F94" i="1" s="1"/>
  <c r="H68" i="1"/>
  <c r="L98" i="1"/>
  <c r="G105" i="1"/>
  <c r="F105" i="1" s="1"/>
  <c r="AT76" i="1"/>
  <c r="AT121" i="1" s="1"/>
  <c r="AT138" i="1" s="1"/>
  <c r="AS76" i="1"/>
  <c r="AS121" i="1" s="1"/>
  <c r="H30" i="1"/>
  <c r="G59" i="1"/>
  <c r="F59" i="1" s="1"/>
  <c r="I93" i="1"/>
  <c r="H22" i="1"/>
  <c r="L28" i="1" l="1"/>
  <c r="G22" i="1"/>
  <c r="F22" i="1" s="1"/>
  <c r="J9" i="1"/>
  <c r="J53" i="1"/>
  <c r="K53" i="1"/>
  <c r="H53" i="1"/>
  <c r="N138" i="1"/>
  <c r="V139" i="1"/>
  <c r="V138" i="1"/>
  <c r="AA138" i="1"/>
  <c r="AA139" i="1"/>
  <c r="AK138" i="1"/>
  <c r="AK139" i="1"/>
  <c r="AP138" i="1"/>
  <c r="AP139" i="1"/>
  <c r="AF138" i="1"/>
  <c r="AF139" i="1"/>
  <c r="F54" i="1"/>
  <c r="F29" i="1"/>
  <c r="BJ138" i="1"/>
  <c r="BJ139" i="1"/>
  <c r="BE138" i="1"/>
  <c r="BE139" i="1"/>
  <c r="AZ138" i="1"/>
  <c r="AZ139" i="1"/>
  <c r="AU138" i="1"/>
  <c r="L76" i="1"/>
  <c r="AS138" i="1"/>
  <c r="AV138" i="1"/>
  <c r="H76" i="1"/>
  <c r="F78" i="1"/>
  <c r="F77" i="1" s="1"/>
  <c r="G77" i="1"/>
  <c r="F112" i="1"/>
  <c r="F93" i="1"/>
  <c r="G30" i="1"/>
  <c r="F30" i="1" s="1"/>
  <c r="F28" i="1" s="1"/>
  <c r="Q138" i="1"/>
  <c r="Q139" i="1"/>
  <c r="G10" i="1"/>
  <c r="F10" i="1" s="1"/>
  <c r="G112" i="1"/>
  <c r="I138" i="1"/>
  <c r="K138" i="1"/>
  <c r="L9" i="1"/>
  <c r="P138" i="1"/>
  <c r="K9" i="1"/>
  <c r="G16" i="1"/>
  <c r="F16" i="1" s="1"/>
  <c r="G93" i="1"/>
  <c r="G68" i="1"/>
  <c r="F68" i="1" s="1"/>
  <c r="G107" i="1"/>
  <c r="I76" i="1"/>
  <c r="I53" i="1" s="1"/>
  <c r="G63" i="1"/>
  <c r="F63" i="1" s="1"/>
  <c r="G35" i="1"/>
  <c r="F35" i="1" s="1"/>
  <c r="G98" i="1"/>
  <c r="H9" i="1"/>
  <c r="G55" i="1"/>
  <c r="G116" i="1"/>
  <c r="BJ141" i="1" l="1"/>
  <c r="J121" i="1"/>
  <c r="J138" i="1" s="1"/>
  <c r="V141" i="1"/>
  <c r="AP141" i="1"/>
  <c r="AF141" i="1"/>
  <c r="H121" i="1"/>
  <c r="H138" i="1" s="1"/>
  <c r="G53" i="1"/>
  <c r="L121" i="1"/>
  <c r="AZ141" i="1"/>
  <c r="G76" i="1"/>
  <c r="G9" i="1"/>
  <c r="F9" i="1"/>
  <c r="F55" i="1"/>
  <c r="F53" i="1" s="1"/>
  <c r="G121" i="1" l="1"/>
  <c r="L140" i="1"/>
  <c r="L138" i="1"/>
  <c r="AE138" i="1" l="1"/>
  <c r="G138" i="1"/>
  <c r="F98" i="1"/>
  <c r="F76" i="1" s="1"/>
  <c r="F121" i="1" s="1"/>
  <c r="F138" i="1" l="1"/>
  <c r="F140" i="1"/>
</calcChain>
</file>

<file path=xl/sharedStrings.xml><?xml version="1.0" encoding="utf-8"?>
<sst xmlns="http://schemas.openxmlformats.org/spreadsheetml/2006/main" count="653" uniqueCount="308">
  <si>
    <t xml:space="preserve"> </t>
  </si>
  <si>
    <t>A</t>
  </si>
  <si>
    <t>I rok</t>
  </si>
  <si>
    <t>II rok</t>
  </si>
  <si>
    <t>III rok</t>
  </si>
  <si>
    <t>IV rok</t>
  </si>
  <si>
    <t>V rok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</si>
  <si>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</si>
  <si>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</si>
  <si>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</si>
  <si>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</si>
  <si>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</si>
  <si>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</si>
  <si>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</si>
  <si>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</si>
  <si>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</si>
  <si>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</si>
  <si>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Nazwa modułu/przedmiotu</t>
  </si>
  <si>
    <t>E, z/o, z</t>
  </si>
  <si>
    <t>Razem</t>
  </si>
  <si>
    <t>godziny kontaktowe</t>
  </si>
  <si>
    <t>forma zajęć</t>
  </si>
  <si>
    <t>Razem
ECTS</t>
  </si>
  <si>
    <t>15 tyg.</t>
  </si>
  <si>
    <t>wykłady</t>
  </si>
  <si>
    <t>semin.</t>
  </si>
  <si>
    <t>ćwicz.</t>
  </si>
  <si>
    <t>bez nauczyciela</t>
  </si>
  <si>
    <t>wykł.</t>
  </si>
  <si>
    <t>ECTS</t>
  </si>
  <si>
    <t>Biochemia</t>
  </si>
  <si>
    <t>Farmakologia w fizjoterapii</t>
  </si>
  <si>
    <t>Biofizyka</t>
  </si>
  <si>
    <t>Kinezjologia</t>
  </si>
  <si>
    <t>Patologia ogólna</t>
  </si>
  <si>
    <t>Dydaktyka fizjoterapii</t>
  </si>
  <si>
    <t>Zdrowie publiczne</t>
  </si>
  <si>
    <t>Demografia i epidemiologia</t>
  </si>
  <si>
    <t>Ekonomia i systemy ochrony zdrowia</t>
  </si>
  <si>
    <t>Zarządzanie i marketing</t>
  </si>
  <si>
    <t>Historia rehabilitacji</t>
  </si>
  <si>
    <t>Fizjoterapia ogólna</t>
  </si>
  <si>
    <t>Kinezyterapia</t>
  </si>
  <si>
    <t>Terapia manualna</t>
  </si>
  <si>
    <t>Masaż</t>
  </si>
  <si>
    <t>Metody specjalne fizjoterapii</t>
  </si>
  <si>
    <t>Wyroby medyczne (zaopatrzenie ortopedyczne), protetyka i ortotyka</t>
  </si>
  <si>
    <t>Fizjoprofilaktyka i promocja zdrowia</t>
  </si>
  <si>
    <t>B</t>
  </si>
  <si>
    <t>Kliniczne podstawy fizjoterapii w reumatologii</t>
  </si>
  <si>
    <t>Kliniczne podstawy fizjoterapii w neurologii i neurochirurgii</t>
  </si>
  <si>
    <t>Kliniczne podstawy fizjoterapii w pediatrii i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</si>
  <si>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</si>
  <si>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</si>
  <si>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</si>
  <si>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ginekologii i położnictwie</t>
  </si>
  <si>
    <t>Kliniczne podstawy fizjoterapii w geriatrii</t>
  </si>
  <si>
    <t>Kliniczne podstawy fizjoterapii w psychiatrii</t>
  </si>
  <si>
    <t>Kliniczne podstawy fizjoterapii w intensywnej terapii</t>
  </si>
  <si>
    <t>Fizjoterapia w reumatologii</t>
  </si>
  <si>
    <t>Fizjoterapia w neurologii i neurochirurgii</t>
  </si>
  <si>
    <t>Fizjoterapia w wieku rozwojowym</t>
  </si>
  <si>
    <t>Fizjoterapia w kardiologii i kardiochirurgii</t>
  </si>
  <si>
    <t>Fizjoterapia w pulmonologii</t>
  </si>
  <si>
    <t>Fizjoterapia w chirurgii</t>
  </si>
  <si>
    <t>Fizjoterapia w pediatrii</t>
  </si>
  <si>
    <t>Fizjoterapia w geriatrii</t>
  </si>
  <si>
    <t>Fizjoterapia w onkologii i medycynie paliatywnej</t>
  </si>
  <si>
    <t>Diagnostyka funkcjonalna w dysfunkcjach układu ruchu</t>
  </si>
  <si>
    <t>Diagnostyka funkcjonalna w chorobach wewnętrznych</t>
  </si>
  <si>
    <t>Diagnostyka funkcjonalna w wieku rozwojowym</t>
  </si>
  <si>
    <t>RAZEM   A:</t>
  </si>
  <si>
    <t>PRAKTYKI</t>
  </si>
  <si>
    <t>z nauczycielem</t>
  </si>
  <si>
    <t>Praktyka asystencka/wdrożeniowa</t>
  </si>
  <si>
    <t>RAZEM   B:</t>
  </si>
  <si>
    <t>RAZEM (A+B+C)</t>
  </si>
  <si>
    <t>OGÓŁEM  GODZ / ECTS</t>
  </si>
  <si>
    <t>Anatomia palpacyjna</t>
  </si>
  <si>
    <t xml:space="preserve">Anatomia funkcjonalna </t>
  </si>
  <si>
    <t>Fizjologia ogólna</t>
  </si>
  <si>
    <t>Diagnostyka fizjologiczna</t>
  </si>
  <si>
    <t>Biomechanika kliniczna</t>
  </si>
  <si>
    <t>Pedagogika ogólna</t>
  </si>
  <si>
    <t>Pedagogika specjalna</t>
  </si>
  <si>
    <t>Fizykoterapia</t>
  </si>
  <si>
    <t>Balneoklimatologia</t>
  </si>
  <si>
    <t>Odnowa biologiczna</t>
  </si>
  <si>
    <t>1. Kliniczne podstawy fizjoterapii</t>
  </si>
  <si>
    <t>3. Fizjoterapia w chorobach wewnętrznych</t>
  </si>
  <si>
    <t>4. Diagnostyka funkcjonalna</t>
  </si>
  <si>
    <t>Anatomia prawidłowa i rentgenowska</t>
  </si>
  <si>
    <t>Godziny ogółem</t>
  </si>
  <si>
    <t>Technologia informacyjna</t>
  </si>
  <si>
    <t>WF - ćwiczenia ogólnorozwojowe</t>
  </si>
  <si>
    <t>Gry i zabawy ruchowe</t>
  </si>
  <si>
    <t>Pływanie niepełnosprawnych</t>
  </si>
  <si>
    <t>Lekkoatletyka niepełnosprawnych</t>
  </si>
  <si>
    <t>Adaptowana aktywność fizyczna</t>
  </si>
  <si>
    <t>Sport niepełnosprawnych</t>
  </si>
  <si>
    <t>Gry sportowe niepełnosprawnych</t>
  </si>
  <si>
    <t>Pierwsza pomoc</t>
  </si>
  <si>
    <t>Psychologia kliniczna i psychoterapia</t>
  </si>
  <si>
    <t>Filozofia</t>
  </si>
  <si>
    <t>Bioetyka</t>
  </si>
  <si>
    <t>Filozofia i bioetyka</t>
  </si>
  <si>
    <t>Adaptowana aktywność fizyczna i sport osób z niepełnosprawnością</t>
  </si>
  <si>
    <t>Anatomia (anatomia prawidłowa i rentgenowska, funkcjonalna, palpacyjna)</t>
  </si>
  <si>
    <t>Fizjologia (fizjologia ogólna, fizjologia wysiłku fizycznego, fizjologia bólu, diagnostyka fizjologiczna)</t>
  </si>
  <si>
    <t>Pedagogika (pedagogika ogólna, pedagogika specjalna)</t>
  </si>
  <si>
    <t>Kształcenie ruchowe i metodyka nauczania ruchu</t>
  </si>
  <si>
    <t>Medycyna fizykalna (fizykoterapia, balneoklimatologia, odnowa biologiczna)</t>
  </si>
  <si>
    <t>Kliniczne podstawy fizjoterapii w ortopedii, traumatologii i medycynie sportowej</t>
  </si>
  <si>
    <t>Kliniczne podstawy fizjoterapii w onkologii i medycynie paliatywnej</t>
  </si>
  <si>
    <t>Fizjoterapia w ortopedii, traumatologii i medycynie sportowej</t>
  </si>
  <si>
    <t>*Zakres praktyki zgodny z planem studiów</t>
  </si>
  <si>
    <t>WF - gimnastyka i ćwiczenia muzyczno-ruchowe</t>
  </si>
  <si>
    <t>Fizjologia wysiłku fizycznego</t>
  </si>
  <si>
    <t>Fizjoterapia w psychiatrii i psychosomatyka</t>
  </si>
  <si>
    <t>kod przedmiotu</t>
  </si>
  <si>
    <t>Podstawy prawa (prawa własności intelektualnej, prawa medycznego, prawa cywilnego, prawa pracy)</t>
  </si>
  <si>
    <t>Socjologia (socjologia ogólna, socjologia niepełnosprawności)</t>
  </si>
  <si>
    <t>Psychologia (psychologia ogólna, psychologia kliniczna i psychoterapia, komunikacja kliniczna)</t>
  </si>
  <si>
    <t>Biomechanika (biomechanika stosowana, biomechanika kliniczna, ergonomia)</t>
  </si>
  <si>
    <t>Biomechanika stosowana i ergonomia</t>
  </si>
  <si>
    <t>Komunikacja kliniczna</t>
  </si>
  <si>
    <t>Propedeutyka i metodologia badań naukowych</t>
  </si>
  <si>
    <t>z2</t>
  </si>
  <si>
    <t>z3 z4</t>
  </si>
  <si>
    <t>z1</t>
  </si>
  <si>
    <t>z3</t>
  </si>
  <si>
    <t>z4</t>
  </si>
  <si>
    <t>z1 z2 z3 z4</t>
  </si>
  <si>
    <t>z2 E2</t>
  </si>
  <si>
    <t>z1 E1</t>
  </si>
  <si>
    <t>z4 E4</t>
  </si>
  <si>
    <r>
      <t xml:space="preserve">z1 z2 </t>
    </r>
    <r>
      <rPr>
        <sz val="11"/>
        <rFont val="Calibri"/>
        <family val="2"/>
        <charset val="238"/>
        <scheme val="minor"/>
      </rPr>
      <t>E2</t>
    </r>
  </si>
  <si>
    <t>z3 E3</t>
  </si>
  <si>
    <t>z9</t>
  </si>
  <si>
    <t>z7 z8</t>
  </si>
  <si>
    <t>z6</t>
  </si>
  <si>
    <t>z7</t>
  </si>
  <si>
    <t>z1 z2</t>
  </si>
  <si>
    <t>z5</t>
  </si>
  <si>
    <t>z2 z3</t>
  </si>
  <si>
    <t>z6 E6</t>
  </si>
  <si>
    <t>z2 z3 E3</t>
  </si>
  <si>
    <t>z4 z5 E5</t>
  </si>
  <si>
    <t>z5 z6 E6</t>
  </si>
  <si>
    <t>z5 E5</t>
  </si>
  <si>
    <t>z8</t>
  </si>
  <si>
    <t>z7 E7</t>
  </si>
  <si>
    <t>z9 E9</t>
  </si>
  <si>
    <t>z8 E8</t>
  </si>
  <si>
    <t>Biologia medyczna i genetyka</t>
  </si>
  <si>
    <t>E1</t>
  </si>
  <si>
    <t>E3</t>
  </si>
  <si>
    <t>z8,z9</t>
  </si>
  <si>
    <t>z6,z7 E7</t>
  </si>
  <si>
    <t>FV-01</t>
  </si>
  <si>
    <t>FV-02</t>
  </si>
  <si>
    <t>FV-03</t>
  </si>
  <si>
    <t>FV-04</t>
  </si>
  <si>
    <t>FV-05</t>
  </si>
  <si>
    <t>FV-06</t>
  </si>
  <si>
    <t>FV-07</t>
  </si>
  <si>
    <t>FV-08</t>
  </si>
  <si>
    <t>FV-09</t>
  </si>
  <si>
    <t>FV-10</t>
  </si>
  <si>
    <t>FV-11</t>
  </si>
  <si>
    <t>FV-12</t>
  </si>
  <si>
    <t>FV-13</t>
  </si>
  <si>
    <t>FV-14</t>
  </si>
  <si>
    <t>FV-15</t>
  </si>
  <si>
    <t>FV-16</t>
  </si>
  <si>
    <t>FV-17</t>
  </si>
  <si>
    <t>FV-18</t>
  </si>
  <si>
    <t>FV-19</t>
  </si>
  <si>
    <t>FV-20</t>
  </si>
  <si>
    <t>FV-21</t>
  </si>
  <si>
    <t>FV-22</t>
  </si>
  <si>
    <t>FV-23</t>
  </si>
  <si>
    <t>FV-24</t>
  </si>
  <si>
    <t>FV-25</t>
  </si>
  <si>
    <t>FV-26</t>
  </si>
  <si>
    <t>FV-27</t>
  </si>
  <si>
    <t>FV-28</t>
  </si>
  <si>
    <t>FV-30</t>
  </si>
  <si>
    <t>FV-31</t>
  </si>
  <si>
    <t>FV-32</t>
  </si>
  <si>
    <t>FV-33</t>
  </si>
  <si>
    <t>FV-34</t>
  </si>
  <si>
    <t>FV-35</t>
  </si>
  <si>
    <t>FV-37</t>
  </si>
  <si>
    <t>FV-38</t>
  </si>
  <si>
    <t>FV-39</t>
  </si>
  <si>
    <t>FV-40</t>
  </si>
  <si>
    <t>FV-41</t>
  </si>
  <si>
    <t>FV-42</t>
  </si>
  <si>
    <t>FV-43</t>
  </si>
  <si>
    <t>FV-44</t>
  </si>
  <si>
    <t>FV-45</t>
  </si>
  <si>
    <t>FV-46</t>
  </si>
  <si>
    <t>FV-47</t>
  </si>
  <si>
    <t>FV-48</t>
  </si>
  <si>
    <t>FV-49</t>
  </si>
  <si>
    <t>FV-50</t>
  </si>
  <si>
    <t>FV-51</t>
  </si>
  <si>
    <t>FV-52</t>
  </si>
  <si>
    <t>FV-53</t>
  </si>
  <si>
    <t>FV-54</t>
  </si>
  <si>
    <t>FV-55</t>
  </si>
  <si>
    <t>FV-56</t>
  </si>
  <si>
    <t>FV-57</t>
  </si>
  <si>
    <t>FV-58</t>
  </si>
  <si>
    <t>FV-59</t>
  </si>
  <si>
    <t>FV-60</t>
  </si>
  <si>
    <t>FV-62</t>
  </si>
  <si>
    <t>FV-63</t>
  </si>
  <si>
    <t>FV-64</t>
  </si>
  <si>
    <t>FV-65</t>
  </si>
  <si>
    <t>FV-66</t>
  </si>
  <si>
    <t>FV-67</t>
  </si>
  <si>
    <t>FV-68</t>
  </si>
  <si>
    <t>FV-69</t>
  </si>
  <si>
    <t>FV-70</t>
  </si>
  <si>
    <t>FV-71</t>
  </si>
  <si>
    <t>FV-72</t>
  </si>
  <si>
    <t>FV-73</t>
  </si>
  <si>
    <t>FV-74</t>
  </si>
  <si>
    <t>FV-75</t>
  </si>
  <si>
    <t>FV-76</t>
  </si>
  <si>
    <t>FV-77</t>
  </si>
  <si>
    <t>FV-78</t>
  </si>
  <si>
    <t>FV-79</t>
  </si>
  <si>
    <t>FV-80</t>
  </si>
  <si>
    <t>FV-81</t>
  </si>
  <si>
    <t>FV-82</t>
  </si>
  <si>
    <t>FV-83</t>
  </si>
  <si>
    <t>FV-84</t>
  </si>
  <si>
    <t>FV-85</t>
  </si>
  <si>
    <t>FV-86</t>
  </si>
  <si>
    <t>FV-87</t>
  </si>
  <si>
    <t>FV-88</t>
  </si>
  <si>
    <t>FV-89</t>
  </si>
  <si>
    <t>FV-90</t>
  </si>
  <si>
    <t>FV-91</t>
  </si>
  <si>
    <t>FV-92</t>
  </si>
  <si>
    <t>FV-93</t>
  </si>
  <si>
    <t>FV-94</t>
  </si>
  <si>
    <t>FV-95</t>
  </si>
  <si>
    <t>FV-97</t>
  </si>
  <si>
    <t>FV-98</t>
  </si>
  <si>
    <t>Praktyka z fizjoterapii klinicznej, fizykoterapii i masażu</t>
  </si>
  <si>
    <t>Wakacyjna paraktyka profilowana - wybieralna</t>
  </si>
  <si>
    <t>Praktyka z fizjoterapii klinicznej, fizykoterapii i masażu - praktyka semestralna</t>
  </si>
  <si>
    <t>RAZEM (A+B)</t>
  </si>
  <si>
    <t>E. METODOLOGIA BADAŃ NAUKOWYCH</t>
  </si>
  <si>
    <t>Z4</t>
  </si>
  <si>
    <t>Fizjoterapia w ginekologii i położnictwie</t>
  </si>
  <si>
    <t>z10</t>
  </si>
  <si>
    <t>z8, z9</t>
  </si>
  <si>
    <t>E10</t>
  </si>
  <si>
    <t>B. NAUKI OGÓLNE</t>
  </si>
  <si>
    <t>UWAGA: A 1 ECTS = 30, B 1 ECTS = 25-30</t>
  </si>
  <si>
    <t>A. BIOMEDYCZNE PODSTAWY FIZJOTERAPII</t>
  </si>
  <si>
    <t>C. PODSTAWY FIZJOTERAPII</t>
  </si>
  <si>
    <t>D. FIZJOTERAPIA KLINICZNA</t>
  </si>
  <si>
    <t>F. PRAKTYKI FIZJOTERAPEUTYCZNE</t>
  </si>
  <si>
    <t>Język obcy do wyboru (poziom B2)</t>
  </si>
  <si>
    <t>Psychologia ogólna</t>
  </si>
  <si>
    <r>
      <t>2. Fizjoterapia kliniczna w dysfunkcjach</t>
    </r>
    <r>
      <rPr>
        <sz val="10"/>
        <rFont val="Arial Narrow"/>
        <family val="2"/>
        <charset val="238"/>
      </rPr>
      <t xml:space="preserve"> układu</t>
    </r>
    <r>
      <rPr>
        <b/>
        <sz val="10"/>
        <rFont val="Arial Narrow"/>
        <family val="2"/>
        <charset val="238"/>
      </rPr>
      <t xml:space="preserve"> ruchu</t>
    </r>
  </si>
  <si>
    <t>5. Planowanie rehabilitacji</t>
  </si>
  <si>
    <t>Planowanie rehabilitacji w dysfunkcjach układu ruchu</t>
  </si>
  <si>
    <t>Planowanie rehabilitacji w chorobach wewnętrznych</t>
  </si>
  <si>
    <t>Planowanie rehabilitacji w wieku rozwojowym</t>
  </si>
  <si>
    <t>Wakacyjna praktyka z kinezyterapii</t>
  </si>
  <si>
    <t>FV-36</t>
  </si>
  <si>
    <t>FV-61</t>
  </si>
  <si>
    <t>Teoria nauczania ruchu/Metodyka nauczania ruchu*</t>
  </si>
  <si>
    <t>FV-96</t>
  </si>
  <si>
    <t>FV-99</t>
  </si>
  <si>
    <t>FV-100</t>
  </si>
  <si>
    <t>z3E4</t>
  </si>
  <si>
    <t xml:space="preserve">z5 z6 </t>
  </si>
  <si>
    <t>Seminarium mgr;</t>
  </si>
  <si>
    <t>Praca mgr;</t>
  </si>
  <si>
    <t>Egzamin magisterski</t>
  </si>
  <si>
    <t>Podstawy statystyki</t>
  </si>
  <si>
    <t>Terapia w wodzie</t>
  </si>
  <si>
    <t>Propedeutyka terapii zajęciowej</t>
  </si>
  <si>
    <t>Kliniczne podstawy fizjoterapii w ortopedii, traumatologii i medycynie sportowej - trening funkcjonalny</t>
  </si>
  <si>
    <t>Alternatywne metody terapeutyczne w fizjoterapii klinicznej</t>
  </si>
  <si>
    <t>Patomechanika</t>
  </si>
  <si>
    <t>Kliniczne podstawy fizjoterapii w ginekologii i położnictwie - rehabilitacja seksualna</t>
  </si>
  <si>
    <t>Ćwiczenia terapeutyczne - fitness</t>
  </si>
  <si>
    <t>PRZEDMIOTY DO WYBORU - 15 ECTS</t>
  </si>
  <si>
    <t>RAZEM ECTS</t>
  </si>
  <si>
    <t>Przedmiot podstawowy / Przedmiot alternatywny:</t>
  </si>
  <si>
    <t xml:space="preserve"> JĘZYK OBCY (angielski / niemiecki / francuski) </t>
  </si>
  <si>
    <t xml:space="preserve">TERAPIA W WODZIE / PŁYWANIE TERAPEUTYCZNE </t>
  </si>
  <si>
    <t xml:space="preserve">TEORIA NAUCZANIA RUCHU /  METODYKA NAUCZANIA RUCHU </t>
  </si>
  <si>
    <t>ĆWICZENIA TERAPEUTYCZNE - FITNESS / ĆWICZENIA TERAPEUTYCZNE Z MUZYKĄ</t>
  </si>
  <si>
    <t>Wydział  REHABILITACJI - Kierunek Fizjoterapia</t>
  </si>
  <si>
    <t xml:space="preserve">5-letnie Jednolite Studia Magisterskie - Studia stacjonarne </t>
  </si>
  <si>
    <r>
      <t xml:space="preserve">od roku akademickiego </t>
    </r>
    <r>
      <rPr>
        <b/>
        <sz val="12"/>
        <rFont val="Arial Narrow"/>
        <family val="2"/>
        <charset val="238"/>
      </rPr>
      <t>2023/2024</t>
    </r>
  </si>
  <si>
    <t xml:space="preserve">PODSTAWY STATYSTYKI / METODY STATYSTYCZNE  </t>
  </si>
  <si>
    <t xml:space="preserve">TECHNOLOGIA INFORMACYJNA / SYSTEMY INFORMATYCZNE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</si>
</sst>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8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20"/>
      <color indexed="18"/>
      <name val="Arial Narrow"/>
      <family val="2"/>
      <charset val="238"/>
    </font>
    <font>
      <b/>
      <sz val="16"/>
      <color indexed="18"/>
      <name val="Arial Narrow"/>
      <family val="2"/>
      <charset val="238"/>
    </font>
    <font>
      <b/>
      <sz val="16"/>
      <color indexed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8"/>
      <color indexed="10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name val="Arial Narrow"/>
      <family val="2"/>
      <charset val="238"/>
    </font>
    <font>
      <b/>
      <sz val="22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1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26"/>
      </patternFill>
    </fill>
  </fills>
  <borders count="4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/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medium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auto="1"/>
      </right>
      <top style="medium">
        <color indexed="8"/>
      </top>
      <bottom/>
      <diagonal/>
    </border>
    <border>
      <left style="medium">
        <color indexed="8"/>
      </left>
      <right style="double">
        <color auto="1"/>
      </right>
      <top/>
      <bottom/>
      <diagonal/>
    </border>
    <border>
      <left style="medium">
        <color indexed="8"/>
      </left>
      <right style="double">
        <color auto="1"/>
      </right>
      <top/>
      <bottom style="medium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auto="1"/>
      </right>
      <top style="thin">
        <color indexed="8"/>
      </top>
      <bottom/>
      <diagonal/>
    </border>
    <border>
      <left style="double">
        <color indexed="8"/>
      </left>
      <right style="double">
        <color auto="1"/>
      </right>
      <top/>
      <bottom style="medium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indexed="8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double">
        <color auto="1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indexed="8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auto="1"/>
      </right>
      <top/>
      <bottom style="medium">
        <color indexed="8"/>
      </bottom>
      <diagonal/>
    </border>
    <border>
      <left style="double">
        <color indexed="8"/>
      </left>
      <right style="double">
        <color auto="1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double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0">
    <xf numFmtId="0" fontId="0" fillId="0" borderId="0" xfId="0"/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center" vertical="center" textRotation="90" shrinkToFit="1"/>
    </xf>
    <xf numFmtId="0" fontId="7" fillId="5" borderId="6" xfId="0" applyFont="1" applyFill="1" applyBorder="1" applyAlignment="1" applyProtection="1">
      <alignment horizontal="center" vertical="center" textRotation="90" shrinkToFit="1"/>
    </xf>
    <xf numFmtId="0" fontId="7" fillId="6" borderId="5" xfId="0" applyFont="1" applyFill="1" applyBorder="1" applyAlignment="1" applyProtection="1">
      <alignment horizontal="center" vertical="center" textRotation="90" shrinkToFit="1"/>
    </xf>
    <xf numFmtId="0" fontId="7" fillId="6" borderId="6" xfId="0" applyFont="1" applyFill="1" applyBorder="1" applyAlignment="1" applyProtection="1">
      <alignment horizontal="center" vertical="center" textRotation="90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</xf>
    <xf numFmtId="0" fontId="4" fillId="6" borderId="14" xfId="0" applyFont="1" applyFill="1" applyBorder="1" applyAlignment="1" applyProtection="1">
      <alignment horizontal="center" vertical="center" shrinkToFit="1"/>
      <protection locked="0"/>
    </xf>
    <xf numFmtId="0" fontId="4" fillId="6" borderId="15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4" fillId="5" borderId="19" xfId="0" applyFont="1" applyFill="1" applyBorder="1" applyAlignment="1" applyProtection="1">
      <alignment horizontal="center" vertical="center" shrinkToFit="1"/>
      <protection locked="0"/>
    </xf>
    <xf numFmtId="0" fontId="4" fillId="6" borderId="18" xfId="0" applyFont="1" applyFill="1" applyBorder="1" applyAlignment="1" applyProtection="1">
      <alignment horizontal="center" vertical="center" shrinkToFit="1"/>
      <protection locked="0"/>
    </xf>
    <xf numFmtId="0" fontId="4" fillId="6" borderId="19" xfId="0" applyFont="1" applyFill="1" applyBorder="1" applyAlignment="1" applyProtection="1">
      <alignment horizontal="center" vertical="center" shrinkToFit="1"/>
      <protection locked="0"/>
    </xf>
    <xf numFmtId="0" fontId="4" fillId="8" borderId="1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2" fillId="0" borderId="12" xfId="0" applyNumberFormat="1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13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0" fontId="5" fillId="10" borderId="27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5" fillId="14" borderId="27" xfId="0" applyNumberFormat="1" applyFont="1" applyFill="1" applyBorder="1" applyAlignment="1" applyProtection="1">
      <alignment horizontal="center" vertical="center"/>
    </xf>
    <xf numFmtId="0" fontId="5" fillId="15" borderId="27" xfId="0" applyNumberFormat="1" applyFont="1" applyFill="1" applyBorder="1" applyAlignment="1" applyProtection="1">
      <alignment horizontal="center" vertical="center"/>
    </xf>
    <xf numFmtId="0" fontId="19" fillId="14" borderId="27" xfId="0" applyNumberFormat="1" applyFont="1" applyFill="1" applyBorder="1" applyAlignment="1" applyProtection="1">
      <alignment horizontal="center" vertical="center"/>
    </xf>
    <xf numFmtId="0" fontId="17" fillId="14" borderId="29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wrapText="1" indent="7"/>
    </xf>
    <xf numFmtId="0" fontId="18" fillId="0" borderId="0" xfId="0" applyFont="1" applyBorder="1" applyAlignment="1" applyProtection="1">
      <alignment horizontal="left" vertical="center" wrapText="1" indent="7"/>
      <protection locked="0"/>
    </xf>
    <xf numFmtId="0" fontId="23" fillId="9" borderId="8" xfId="0" applyFont="1" applyFill="1" applyBorder="1" applyAlignment="1" applyProtection="1">
      <alignment horizontal="left" vertical="center" shrinkToFit="1"/>
    </xf>
    <xf numFmtId="0" fontId="24" fillId="0" borderId="8" xfId="0" applyFont="1" applyBorder="1" applyAlignment="1" applyProtection="1">
      <alignment horizontal="left" vertical="center" wrapText="1" shrinkToFit="1"/>
    </xf>
    <xf numFmtId="0" fontId="24" fillId="0" borderId="8" xfId="0" applyFont="1" applyBorder="1" applyAlignment="1" applyProtection="1">
      <alignment horizontal="left" vertical="center" shrinkToFit="1"/>
    </xf>
    <xf numFmtId="0" fontId="24" fillId="0" borderId="8" xfId="0" applyFont="1" applyFill="1" applyBorder="1" applyAlignment="1" applyProtection="1">
      <alignment vertical="center" wrapText="1" shrinkToFit="1"/>
    </xf>
    <xf numFmtId="0" fontId="23" fillId="0" borderId="0" xfId="0" applyFont="1" applyFill="1" applyBorder="1" applyAlignment="1" applyProtection="1">
      <alignment horizontal="right" vertical="center"/>
    </xf>
    <xf numFmtId="0" fontId="25" fillId="0" borderId="0" xfId="0" applyFont="1"/>
    <xf numFmtId="0" fontId="7" fillId="0" borderId="17" xfId="0" applyFont="1" applyBorder="1" applyAlignment="1" applyProtection="1">
      <alignment horizontal="center" vertical="center" textRotation="90" shrinkToFit="1"/>
    </xf>
    <xf numFmtId="0" fontId="7" fillId="0" borderId="63" xfId="0" applyFont="1" applyBorder="1" applyAlignment="1" applyProtection="1">
      <alignment horizontal="center" vertical="center" textRotation="90" shrinkToFit="1"/>
    </xf>
    <xf numFmtId="0" fontId="7" fillId="4" borderId="24" xfId="0" applyFont="1" applyFill="1" applyBorder="1" applyAlignment="1" applyProtection="1">
      <alignment horizontal="center" vertical="center" textRotation="90" wrapText="1" shrinkToFit="1"/>
    </xf>
    <xf numFmtId="0" fontId="5" fillId="8" borderId="13" xfId="0" applyFont="1" applyFill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7" fillId="5" borderId="50" xfId="0" applyFont="1" applyFill="1" applyBorder="1" applyAlignment="1" applyProtection="1">
      <alignment horizontal="center" vertical="center" textRotation="90" shrinkToFit="1"/>
    </xf>
    <xf numFmtId="0" fontId="7" fillId="5" borderId="69" xfId="0" applyFont="1" applyFill="1" applyBorder="1" applyAlignment="1" applyProtection="1">
      <alignment horizontal="center" vertical="center" textRotation="90" shrinkToFit="1"/>
    </xf>
    <xf numFmtId="0" fontId="7" fillId="5" borderId="41" xfId="0" applyFont="1" applyFill="1" applyBorder="1" applyAlignment="1" applyProtection="1">
      <alignment horizontal="center" vertical="center" textRotation="90" shrinkToFit="1"/>
    </xf>
    <xf numFmtId="0" fontId="7" fillId="6" borderId="69" xfId="0" applyFont="1" applyFill="1" applyBorder="1" applyAlignment="1" applyProtection="1">
      <alignment horizontal="center" vertical="center" textRotation="90" shrinkToFit="1"/>
    </xf>
    <xf numFmtId="0" fontId="7" fillId="6" borderId="41" xfId="0" applyFont="1" applyFill="1" applyBorder="1" applyAlignment="1" applyProtection="1">
      <alignment horizontal="center" vertical="center" textRotation="90" shrinkToFit="1"/>
    </xf>
    <xf numFmtId="0" fontId="23" fillId="9" borderId="59" xfId="0" applyFont="1" applyFill="1" applyBorder="1" applyAlignment="1" applyProtection="1">
      <alignment horizontal="left" vertical="center" shrinkToFit="1"/>
    </xf>
    <xf numFmtId="0" fontId="5" fillId="4" borderId="24" xfId="0" applyFont="1" applyFill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</xf>
    <xf numFmtId="0" fontId="23" fillId="0" borderId="55" xfId="0" applyFont="1" applyFill="1" applyBorder="1" applyAlignment="1" applyProtection="1">
      <alignment horizontal="left" vertical="center" shrinkToFit="1"/>
    </xf>
    <xf numFmtId="0" fontId="23" fillId="9" borderId="67" xfId="0" applyFont="1" applyFill="1" applyBorder="1" applyAlignment="1" applyProtection="1">
      <alignment horizontal="center" vertical="center" shrinkToFit="1"/>
    </xf>
    <xf numFmtId="0" fontId="4" fillId="6" borderId="61" xfId="0" applyFont="1" applyFill="1" applyBorder="1" applyAlignment="1" applyProtection="1">
      <alignment horizontal="center" vertical="center" shrinkToFit="1"/>
      <protection locked="0"/>
    </xf>
    <xf numFmtId="0" fontId="23" fillId="0" borderId="68" xfId="0" applyFont="1" applyBorder="1" applyAlignment="1" applyProtection="1">
      <alignment horizontal="center" vertical="center" shrinkToFit="1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4" fillId="5" borderId="79" xfId="0" applyFont="1" applyFill="1" applyBorder="1" applyAlignment="1" applyProtection="1">
      <alignment horizontal="center" vertical="center" shrinkToFit="1"/>
      <protection locked="0"/>
    </xf>
    <xf numFmtId="0" fontId="4" fillId="5" borderId="59" xfId="0" applyFont="1" applyFill="1" applyBorder="1" applyAlignment="1" applyProtection="1">
      <alignment horizontal="center" vertical="center" shrinkToFit="1"/>
      <protection locked="0"/>
    </xf>
    <xf numFmtId="0" fontId="4" fillId="5" borderId="8" xfId="0" applyFont="1" applyFill="1" applyBorder="1" applyAlignment="1" applyProtection="1">
      <alignment horizontal="center" vertical="center" shrinkToFit="1"/>
      <protection locked="0"/>
    </xf>
    <xf numFmtId="0" fontId="4" fillId="5" borderId="5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  <protection locked="0"/>
    </xf>
    <xf numFmtId="0" fontId="4" fillId="6" borderId="83" xfId="0" applyFont="1" applyFill="1" applyBorder="1" applyAlignment="1" applyProtection="1">
      <alignment horizontal="center" vertical="center" shrinkToFit="1"/>
      <protection locked="0"/>
    </xf>
    <xf numFmtId="0" fontId="4" fillId="6" borderId="84" xfId="0" applyFont="1" applyFill="1" applyBorder="1" applyAlignment="1" applyProtection="1">
      <alignment horizontal="center" vertical="center" shrinkToFit="1"/>
      <protection locked="0"/>
    </xf>
    <xf numFmtId="0" fontId="4" fillId="6" borderId="59" xfId="0" applyFont="1" applyFill="1" applyBorder="1" applyAlignment="1" applyProtection="1">
      <alignment horizontal="center" vertical="center" shrinkToFit="1"/>
      <protection locked="0"/>
    </xf>
    <xf numFmtId="0" fontId="4" fillId="6" borderId="54" xfId="0" applyFont="1" applyFill="1" applyBorder="1" applyAlignment="1" applyProtection="1">
      <alignment horizontal="center" vertical="center" shrinkToFit="1"/>
      <protection locked="0"/>
    </xf>
    <xf numFmtId="0" fontId="4" fillId="6" borderId="77" xfId="0" applyFont="1" applyFill="1" applyBorder="1" applyAlignment="1" applyProtection="1">
      <alignment horizontal="center" vertical="center" shrinkToFit="1"/>
      <protection locked="0"/>
    </xf>
    <xf numFmtId="0" fontId="4" fillId="6" borderId="55" xfId="0" applyFont="1" applyFill="1" applyBorder="1" applyAlignment="1" applyProtection="1">
      <alignment horizontal="center" vertical="center" shrinkToFit="1"/>
      <protection locked="0"/>
    </xf>
    <xf numFmtId="0" fontId="4" fillId="5" borderId="80" xfId="0" applyFont="1" applyFill="1" applyBorder="1" applyAlignment="1" applyProtection="1">
      <alignment horizontal="center" vertical="center" shrinkToFit="1"/>
      <protection locked="0"/>
    </xf>
    <xf numFmtId="0" fontId="5" fillId="8" borderId="78" xfId="0" applyFont="1" applyFill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4" fillId="5" borderId="77" xfId="0" applyFont="1" applyFill="1" applyBorder="1" applyAlignment="1" applyProtection="1">
      <alignment horizontal="center" vertical="center" shrinkToFit="1"/>
      <protection locked="0"/>
    </xf>
    <xf numFmtId="0" fontId="19" fillId="9" borderId="89" xfId="0" applyFont="1" applyFill="1" applyBorder="1" applyAlignment="1" applyProtection="1">
      <alignment horizontal="center" vertical="center"/>
    </xf>
    <xf numFmtId="0" fontId="5" fillId="10" borderId="88" xfId="0" applyFont="1" applyFill="1" applyBorder="1" applyAlignment="1" applyProtection="1">
      <alignment horizontal="center" vertical="center"/>
    </xf>
    <xf numFmtId="0" fontId="23" fillId="18" borderId="52" xfId="0" applyFont="1" applyFill="1" applyBorder="1" applyAlignment="1" applyProtection="1">
      <alignment horizontal="left" vertical="center" wrapText="1" shrinkToFit="1"/>
    </xf>
    <xf numFmtId="0" fontId="23" fillId="18" borderId="52" xfId="0" applyFont="1" applyFill="1" applyBorder="1" applyAlignment="1" applyProtection="1">
      <alignment horizontal="left" vertical="center" shrinkToFit="1"/>
    </xf>
    <xf numFmtId="0" fontId="6" fillId="16" borderId="0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textRotation="90" shrinkToFit="1"/>
    </xf>
    <xf numFmtId="0" fontId="6" fillId="16" borderId="76" xfId="0" applyFont="1" applyFill="1" applyBorder="1" applyAlignment="1" applyProtection="1">
      <alignment horizontal="center" vertical="center"/>
    </xf>
    <xf numFmtId="0" fontId="6" fillId="16" borderId="47" xfId="0" applyFont="1" applyFill="1" applyBorder="1" applyAlignment="1" applyProtection="1">
      <alignment horizontal="center" vertical="center"/>
    </xf>
    <xf numFmtId="0" fontId="6" fillId="17" borderId="0" xfId="0" applyFont="1" applyFill="1" applyBorder="1" applyAlignment="1" applyProtection="1">
      <alignment horizontal="center" vertical="center"/>
    </xf>
    <xf numFmtId="0" fontId="6" fillId="16" borderId="91" xfId="0" applyFont="1" applyFill="1" applyBorder="1" applyAlignment="1" applyProtection="1">
      <alignment horizontal="center" vertical="center"/>
    </xf>
    <xf numFmtId="0" fontId="6" fillId="16" borderId="92" xfId="0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</xf>
    <xf numFmtId="0" fontId="0" fillId="0" borderId="56" xfId="0" applyBorder="1"/>
    <xf numFmtId="0" fontId="0" fillId="0" borderId="57" xfId="0" applyBorder="1"/>
    <xf numFmtId="0" fontId="10" fillId="9" borderId="53" xfId="0" applyFont="1" applyFill="1" applyBorder="1" applyAlignment="1" applyProtection="1">
      <alignment horizontal="center" vertical="center" shrinkToFit="1"/>
    </xf>
    <xf numFmtId="0" fontId="23" fillId="0" borderId="74" xfId="0" applyFont="1" applyBorder="1" applyAlignment="1" applyProtection="1">
      <alignment horizontal="left" vertical="center" shrinkToFit="1"/>
    </xf>
    <xf numFmtId="0" fontId="23" fillId="0" borderId="53" xfId="0" applyFont="1" applyFill="1" applyBorder="1" applyAlignment="1" applyProtection="1">
      <alignment horizontal="left" vertical="center" wrapText="1" shrinkToFit="1"/>
    </xf>
    <xf numFmtId="0" fontId="23" fillId="0" borderId="75" xfId="0" applyFont="1" applyFill="1" applyBorder="1" applyAlignment="1" applyProtection="1">
      <alignment horizontal="left" vertical="center" wrapText="1" shrinkToFit="1"/>
    </xf>
    <xf numFmtId="0" fontId="23" fillId="9" borderId="53" xfId="0" applyFont="1" applyFill="1" applyBorder="1" applyAlignment="1" applyProtection="1">
      <alignment horizontal="left" vertical="center" shrinkToFit="1"/>
    </xf>
    <xf numFmtId="0" fontId="23" fillId="9" borderId="75" xfId="0" applyFont="1" applyFill="1" applyBorder="1" applyAlignment="1" applyProtection="1">
      <alignment horizontal="left" vertical="center" shrinkToFit="1"/>
    </xf>
    <xf numFmtId="0" fontId="23" fillId="9" borderId="93" xfId="0" applyFont="1" applyFill="1" applyBorder="1" applyAlignment="1" applyProtection="1">
      <alignment horizontal="left" vertical="center" shrinkToFit="1"/>
    </xf>
    <xf numFmtId="0" fontId="23" fillId="0" borderId="75" xfId="0" applyFont="1" applyFill="1" applyBorder="1" applyAlignment="1" applyProtection="1">
      <alignment horizontal="left" vertical="center" shrinkToFit="1"/>
    </xf>
    <xf numFmtId="164" fontId="11" fillId="14" borderId="27" xfId="0" applyNumberFormat="1" applyFont="1" applyFill="1" applyBorder="1" applyAlignment="1" applyProtection="1">
      <alignment horizontal="center" vertical="center"/>
    </xf>
    <xf numFmtId="164" fontId="11" fillId="14" borderId="29" xfId="0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0" fillId="9" borderId="8" xfId="0" applyFont="1" applyFill="1" applyBorder="1" applyAlignment="1" applyProtection="1">
      <alignment horizontal="center" vertical="center" shrinkToFit="1"/>
    </xf>
    <xf numFmtId="0" fontId="10" fillId="9" borderId="59" xfId="0" applyFont="1" applyFill="1" applyBorder="1" applyAlignment="1" applyProtection="1">
      <alignment horizontal="center" vertical="center" shrinkToFit="1"/>
    </xf>
    <xf numFmtId="0" fontId="10" fillId="9" borderId="55" xfId="0" applyFont="1" applyFill="1" applyBorder="1" applyAlignment="1" applyProtection="1">
      <alignment horizontal="center" vertical="center" shrinkToFit="1"/>
    </xf>
    <xf numFmtId="0" fontId="21" fillId="9" borderId="16" xfId="0" applyFont="1" applyFill="1" applyBorder="1" applyAlignment="1" applyProtection="1">
      <alignment horizontal="center" vertical="center" shrinkToFit="1"/>
    </xf>
    <xf numFmtId="0" fontId="10" fillId="9" borderId="97" xfId="0" applyFont="1" applyFill="1" applyBorder="1" applyAlignment="1" applyProtection="1">
      <alignment horizontal="center" vertical="center" shrinkToFit="1"/>
    </xf>
    <xf numFmtId="0" fontId="10" fillId="9" borderId="98" xfId="0" applyFont="1" applyFill="1" applyBorder="1" applyAlignment="1" applyProtection="1">
      <alignment horizontal="center" vertical="center" shrinkToFit="1"/>
    </xf>
    <xf numFmtId="0" fontId="10" fillId="9" borderId="0" xfId="0" applyFont="1" applyFill="1" applyBorder="1" applyAlignment="1" applyProtection="1">
      <alignment horizontal="center" vertical="center" shrinkToFit="1"/>
    </xf>
    <xf numFmtId="0" fontId="10" fillId="9" borderId="74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/>
    </xf>
    <xf numFmtId="0" fontId="10" fillId="9" borderId="77" xfId="0" applyFont="1" applyFill="1" applyBorder="1" applyAlignment="1" applyProtection="1">
      <alignment horizontal="center" vertical="center" shrinkToFit="1"/>
    </xf>
    <xf numFmtId="0" fontId="10" fillId="9" borderId="94" xfId="0" applyFont="1" applyFill="1" applyBorder="1" applyAlignment="1" applyProtection="1">
      <alignment horizontal="center" vertical="center" shrinkToFit="1"/>
    </xf>
    <xf numFmtId="0" fontId="10" fillId="9" borderId="54" xfId="0" applyFont="1" applyFill="1" applyBorder="1" applyAlignment="1" applyProtection="1">
      <alignment horizontal="center" vertical="center" shrinkToFit="1"/>
    </xf>
    <xf numFmtId="0" fontId="10" fillId="0" borderId="100" xfId="0" applyFont="1" applyFill="1" applyBorder="1" applyAlignment="1" applyProtection="1">
      <alignment horizontal="center" vertical="center" shrinkToFit="1"/>
    </xf>
    <xf numFmtId="0" fontId="10" fillId="9" borderId="101" xfId="0" applyFont="1" applyFill="1" applyBorder="1" applyAlignment="1" applyProtection="1">
      <alignment horizontal="center" vertical="center" shrinkToFit="1"/>
    </xf>
    <xf numFmtId="0" fontId="10" fillId="0" borderId="102" xfId="0" applyFont="1" applyFill="1" applyBorder="1" applyAlignment="1" applyProtection="1">
      <alignment horizontal="center" vertical="center" shrinkToFit="1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54" xfId="0" applyFont="1" applyFill="1" applyBorder="1" applyAlignment="1" applyProtection="1">
      <alignment horizontal="center" vertical="center" shrinkToFit="1"/>
    </xf>
    <xf numFmtId="0" fontId="7" fillId="9" borderId="103" xfId="0" applyFont="1" applyFill="1" applyBorder="1" applyAlignment="1" applyProtection="1">
      <alignment horizontal="center" vertical="center" shrinkToFit="1"/>
    </xf>
    <xf numFmtId="0" fontId="10" fillId="0" borderId="104" xfId="0" applyFont="1" applyFill="1" applyBorder="1" applyAlignment="1" applyProtection="1">
      <alignment horizontal="center" vertical="center" shrinkToFit="1"/>
    </xf>
    <xf numFmtId="0" fontId="10" fillId="9" borderId="109" xfId="0" applyFont="1" applyFill="1" applyBorder="1" applyAlignment="1" applyProtection="1">
      <alignment horizontal="center" vertical="center" shrinkToFit="1"/>
    </xf>
    <xf numFmtId="0" fontId="10" fillId="9" borderId="110" xfId="0" applyFont="1" applyFill="1" applyBorder="1" applyAlignment="1" applyProtection="1">
      <alignment horizontal="center" vertical="center" shrinkToFit="1"/>
    </xf>
    <xf numFmtId="0" fontId="10" fillId="9" borderId="111" xfId="0" applyFont="1" applyFill="1" applyBorder="1" applyAlignment="1" applyProtection="1">
      <alignment horizontal="center" vertical="center" shrinkToFit="1"/>
    </xf>
    <xf numFmtId="0" fontId="10" fillId="9" borderId="112" xfId="0" applyFont="1" applyFill="1" applyBorder="1" applyAlignment="1" applyProtection="1">
      <alignment horizontal="center" vertical="center" shrinkToFit="1"/>
    </xf>
    <xf numFmtId="0" fontId="7" fillId="9" borderId="113" xfId="0" applyFont="1" applyFill="1" applyBorder="1" applyAlignment="1" applyProtection="1">
      <alignment horizontal="center" vertical="center" shrinkToFit="1"/>
    </xf>
    <xf numFmtId="0" fontId="21" fillId="9" borderId="73" xfId="0" applyFont="1" applyFill="1" applyBorder="1" applyAlignment="1" applyProtection="1">
      <alignment horizontal="center" vertical="center" shrinkToFit="1"/>
    </xf>
    <xf numFmtId="0" fontId="10" fillId="9" borderId="114" xfId="0" applyFont="1" applyFill="1" applyBorder="1" applyAlignment="1" applyProtection="1">
      <alignment horizontal="center" vertical="center" shrinkToFit="1"/>
    </xf>
    <xf numFmtId="0" fontId="21" fillId="9" borderId="9" xfId="0" applyFont="1" applyFill="1" applyBorder="1" applyAlignment="1" applyProtection="1">
      <alignment horizontal="center" vertical="center" shrinkToFit="1"/>
    </xf>
    <xf numFmtId="0" fontId="0" fillId="9" borderId="57" xfId="0" applyFill="1" applyBorder="1"/>
    <xf numFmtId="0" fontId="0" fillId="19" borderId="57" xfId="0" applyFill="1" applyBorder="1"/>
    <xf numFmtId="0" fontId="4" fillId="6" borderId="115" xfId="0" applyFont="1" applyFill="1" applyBorder="1" applyAlignment="1" applyProtection="1">
      <alignment horizontal="center" vertical="center" shrinkToFit="1"/>
      <protection locked="0"/>
    </xf>
    <xf numFmtId="0" fontId="4" fillId="6" borderId="116" xfId="0" applyFont="1" applyFill="1" applyBorder="1" applyAlignment="1" applyProtection="1">
      <alignment horizontal="center" vertical="center" shrinkToFit="1"/>
      <protection locked="0"/>
    </xf>
    <xf numFmtId="0" fontId="4" fillId="6" borderId="117" xfId="0" applyFont="1" applyFill="1" applyBorder="1" applyAlignment="1" applyProtection="1">
      <alignment horizontal="center" vertical="center" shrinkToFit="1"/>
      <protection locked="0"/>
    </xf>
    <xf numFmtId="0" fontId="0" fillId="9" borderId="57" xfId="0" applyFill="1" applyBorder="1" applyAlignment="1">
      <alignment horizontal="left"/>
    </xf>
    <xf numFmtId="0" fontId="4" fillId="6" borderId="123" xfId="0" applyFont="1" applyFill="1" applyBorder="1" applyAlignment="1" applyProtection="1">
      <alignment horizontal="center" vertical="center" shrinkToFit="1"/>
      <protection locked="0"/>
    </xf>
    <xf numFmtId="0" fontId="0" fillId="19" borderId="58" xfId="0" applyFill="1" applyBorder="1"/>
    <xf numFmtId="0" fontId="0" fillId="0" borderId="0" xfId="0" applyAlignment="1">
      <alignment horizontal="right"/>
    </xf>
    <xf numFmtId="0" fontId="5" fillId="8" borderId="1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4" fillId="5" borderId="124" xfId="0" applyFont="1" applyFill="1" applyBorder="1" applyAlignment="1" applyProtection="1">
      <alignment horizontal="center" vertical="center" shrinkToFit="1"/>
      <protection locked="0"/>
    </xf>
    <xf numFmtId="0" fontId="4" fillId="6" borderId="14" xfId="0" applyFont="1" applyFill="1" applyBorder="1" applyAlignment="1" applyProtection="1">
      <alignment horizontal="center" vertical="center" shrinkToFit="1"/>
      <protection locked="0"/>
    </xf>
    <xf numFmtId="0" fontId="4" fillId="6" borderId="124" xfId="0" applyFont="1" applyFill="1" applyBorder="1" applyAlignment="1" applyProtection="1">
      <alignment horizontal="center" vertical="center" shrinkToFit="1"/>
      <protection locked="0"/>
    </xf>
    <xf numFmtId="0" fontId="22" fillId="5" borderId="13" xfId="0" applyFont="1" applyFill="1" applyBorder="1" applyAlignment="1" applyProtection="1">
      <alignment horizontal="center" vertical="center" shrinkToFit="1"/>
      <protection locked="0"/>
    </xf>
    <xf numFmtId="0" fontId="22" fillId="5" borderId="14" xfId="0" applyFont="1" applyFill="1" applyBorder="1" applyAlignment="1" applyProtection="1">
      <alignment horizontal="center" vertical="center" shrinkToFit="1"/>
      <protection locked="0"/>
    </xf>
    <xf numFmtId="0" fontId="22" fillId="5" borderId="124" xfId="0" applyFont="1" applyFill="1" applyBorder="1" applyAlignment="1" applyProtection="1">
      <alignment horizontal="center" vertical="center" shrinkToFit="1"/>
      <protection locked="0"/>
    </xf>
    <xf numFmtId="0" fontId="23" fillId="9" borderId="55" xfId="0" applyFont="1" applyFill="1" applyBorder="1" applyAlignment="1" applyProtection="1">
      <alignment horizontal="left" vertical="center" shrinkToFit="1"/>
    </xf>
    <xf numFmtId="0" fontId="0" fillId="0" borderId="121" xfId="0" applyBorder="1"/>
    <xf numFmtId="0" fontId="0" fillId="19" borderId="119" xfId="0" applyFill="1" applyBorder="1"/>
    <xf numFmtId="0" fontId="0" fillId="0" borderId="125" xfId="0" applyBorder="1"/>
    <xf numFmtId="0" fontId="5" fillId="8" borderId="126" xfId="0" applyFont="1" applyFill="1" applyBorder="1" applyAlignment="1" applyProtection="1">
      <alignment horizontal="center" vertical="center"/>
    </xf>
    <xf numFmtId="0" fontId="11" fillId="0" borderId="127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 shrinkToFit="1"/>
    </xf>
    <xf numFmtId="0" fontId="10" fillId="0" borderId="77" xfId="0" applyFont="1" applyFill="1" applyBorder="1" applyAlignment="1" applyProtection="1">
      <alignment horizontal="center" vertical="center" shrinkToFit="1"/>
    </xf>
    <xf numFmtId="0" fontId="24" fillId="0" borderId="59" xfId="0" applyFont="1" applyFill="1" applyBorder="1" applyAlignment="1" applyProtection="1">
      <alignment vertical="center" wrapText="1" shrinkToFit="1"/>
    </xf>
    <xf numFmtId="0" fontId="0" fillId="0" borderId="119" xfId="0" applyBorder="1"/>
    <xf numFmtId="0" fontId="22" fillId="5" borderId="28" xfId="0" applyFont="1" applyFill="1" applyBorder="1" applyAlignment="1" applyProtection="1">
      <alignment horizontal="center" vertical="center" shrinkToFit="1"/>
      <protection locked="0"/>
    </xf>
    <xf numFmtId="0" fontId="22" fillId="5" borderId="18" xfId="0" applyFont="1" applyFill="1" applyBorder="1" applyAlignment="1" applyProtection="1">
      <alignment horizontal="center" vertical="center" shrinkToFit="1"/>
      <protection locked="0"/>
    </xf>
    <xf numFmtId="0" fontId="22" fillId="5" borderId="19" xfId="0" applyFont="1" applyFill="1" applyBorder="1" applyAlignment="1" applyProtection="1">
      <alignment horizontal="center" vertical="center" shrinkToFit="1"/>
      <protection locked="0"/>
    </xf>
    <xf numFmtId="0" fontId="0" fillId="19" borderId="130" xfId="0" applyFill="1" applyBorder="1"/>
    <xf numFmtId="0" fontId="5" fillId="10" borderId="131" xfId="0" applyFont="1" applyFill="1" applyBorder="1" applyAlignment="1" applyProtection="1">
      <alignment horizontal="center" vertical="center"/>
    </xf>
    <xf numFmtId="0" fontId="5" fillId="10" borderId="132" xfId="0" applyFont="1" applyFill="1" applyBorder="1" applyAlignment="1" applyProtection="1">
      <alignment horizontal="center" vertical="center"/>
    </xf>
    <xf numFmtId="0" fontId="19" fillId="9" borderId="133" xfId="0" applyFont="1" applyFill="1" applyBorder="1" applyAlignment="1" applyProtection="1">
      <alignment horizontal="center" vertical="center"/>
    </xf>
    <xf numFmtId="0" fontId="5" fillId="11" borderId="132" xfId="0" applyFont="1" applyFill="1" applyBorder="1" applyAlignment="1" applyProtection="1">
      <alignment horizontal="center" vertical="center"/>
    </xf>
    <xf numFmtId="0" fontId="20" fillId="10" borderId="132" xfId="0" applyFont="1" applyFill="1" applyBorder="1" applyAlignment="1" applyProtection="1">
      <alignment horizontal="center" vertical="center"/>
    </xf>
    <xf numFmtId="0" fontId="5" fillId="11" borderId="134" xfId="0" applyFont="1" applyFill="1" applyBorder="1" applyAlignment="1" applyProtection="1">
      <alignment horizontal="center" vertical="center"/>
    </xf>
    <xf numFmtId="0" fontId="24" fillId="0" borderId="114" xfId="0" applyFont="1" applyFill="1" applyBorder="1" applyAlignment="1" applyProtection="1">
      <alignment vertical="center" wrapText="1" shrinkToFit="1"/>
    </xf>
    <xf numFmtId="0" fontId="19" fillId="9" borderId="135" xfId="0" applyFont="1" applyFill="1" applyBorder="1" applyAlignment="1" applyProtection="1">
      <alignment horizontal="center" vertical="center"/>
    </xf>
    <xf numFmtId="0" fontId="10" fillId="0" borderId="114" xfId="0" applyFont="1" applyFill="1" applyBorder="1" applyAlignment="1" applyProtection="1">
      <alignment horizontal="center" vertical="center" shrinkToFit="1"/>
    </xf>
    <xf numFmtId="0" fontId="5" fillId="5" borderId="136" xfId="0" applyFont="1" applyFill="1" applyBorder="1" applyAlignment="1" applyProtection="1">
      <alignment horizontal="center" vertical="center" shrinkToFit="1"/>
    </xf>
    <xf numFmtId="0" fontId="5" fillId="5" borderId="135" xfId="0" applyFont="1" applyFill="1" applyBorder="1" applyAlignment="1" applyProtection="1">
      <alignment horizontal="center" vertical="center" shrinkToFit="1"/>
    </xf>
    <xf numFmtId="0" fontId="5" fillId="5" borderId="134" xfId="0" applyFont="1" applyFill="1" applyBorder="1" applyAlignment="1" applyProtection="1">
      <alignment horizontal="center" vertical="center" shrinkToFit="1"/>
    </xf>
    <xf numFmtId="0" fontId="5" fillId="6" borderId="135" xfId="0" applyFont="1" applyFill="1" applyBorder="1" applyAlignment="1" applyProtection="1">
      <alignment horizontal="center" vertical="center" shrinkToFit="1"/>
    </xf>
    <xf numFmtId="0" fontId="5" fillId="6" borderId="134" xfId="0" applyFont="1" applyFill="1" applyBorder="1" applyAlignment="1" applyProtection="1">
      <alignment horizontal="center" vertical="center" shrinkToFit="1"/>
    </xf>
    <xf numFmtId="0" fontId="5" fillId="5" borderId="138" xfId="0" applyFont="1" applyFill="1" applyBorder="1" applyAlignment="1" applyProtection="1">
      <alignment horizontal="center" vertical="center" shrinkToFit="1"/>
    </xf>
    <xf numFmtId="0" fontId="20" fillId="5" borderId="138" xfId="0" applyFont="1" applyFill="1" applyBorder="1" applyAlignment="1" applyProtection="1">
      <alignment horizontal="center" vertical="center" shrinkToFit="1"/>
    </xf>
    <xf numFmtId="0" fontId="20" fillId="5" borderId="135" xfId="0" applyFont="1" applyFill="1" applyBorder="1" applyAlignment="1" applyProtection="1">
      <alignment horizontal="center" vertical="center" shrinkToFit="1"/>
    </xf>
    <xf numFmtId="0" fontId="0" fillId="19" borderId="139" xfId="0" applyFill="1" applyBorder="1"/>
    <xf numFmtId="0" fontId="24" fillId="0" borderId="59" xfId="0" applyFont="1" applyBorder="1" applyAlignment="1" applyProtection="1">
      <alignment horizontal="left" vertical="center" wrapText="1" shrinkToFit="1"/>
    </xf>
    <xf numFmtId="0" fontId="5" fillId="10" borderId="140" xfId="0" applyFont="1" applyFill="1" applyBorder="1" applyAlignment="1" applyProtection="1">
      <alignment horizontal="center" vertical="center"/>
    </xf>
    <xf numFmtId="0" fontId="20" fillId="10" borderId="140" xfId="0" applyFont="1" applyFill="1" applyBorder="1" applyAlignment="1" applyProtection="1">
      <alignment horizontal="center" vertical="center"/>
    </xf>
    <xf numFmtId="0" fontId="5" fillId="2" borderId="141" xfId="0" applyFont="1" applyFill="1" applyBorder="1" applyAlignment="1" applyProtection="1">
      <alignment horizontal="center" vertical="center"/>
    </xf>
    <xf numFmtId="0" fontId="5" fillId="8" borderId="142" xfId="0" applyFont="1" applyFill="1" applyBorder="1" applyAlignment="1" applyProtection="1">
      <alignment horizontal="center" vertical="center"/>
    </xf>
    <xf numFmtId="0" fontId="5" fillId="0" borderId="143" xfId="0" applyFont="1" applyBorder="1" applyAlignment="1" applyProtection="1">
      <alignment horizontal="center" vertical="center" shrinkToFit="1"/>
    </xf>
    <xf numFmtId="0" fontId="5" fillId="4" borderId="144" xfId="0" applyFont="1" applyFill="1" applyBorder="1" applyAlignment="1" applyProtection="1">
      <alignment horizontal="center" vertical="center" shrinkToFit="1"/>
    </xf>
    <xf numFmtId="0" fontId="11" fillId="0" borderId="145" xfId="0" applyFont="1" applyBorder="1" applyAlignment="1" applyProtection="1">
      <alignment horizontal="center" vertical="center"/>
    </xf>
    <xf numFmtId="0" fontId="4" fillId="5" borderId="142" xfId="0" applyFont="1" applyFill="1" applyBorder="1" applyAlignment="1" applyProtection="1">
      <alignment horizontal="center" vertical="center" shrinkToFit="1"/>
      <protection locked="0"/>
    </xf>
    <xf numFmtId="0" fontId="4" fillId="5" borderId="146" xfId="0" applyFont="1" applyFill="1" applyBorder="1" applyAlignment="1" applyProtection="1">
      <alignment horizontal="center" vertical="center" shrinkToFit="1"/>
      <protection locked="0"/>
    </xf>
    <xf numFmtId="0" fontId="4" fillId="5" borderId="143" xfId="0" applyFont="1" applyFill="1" applyBorder="1" applyAlignment="1" applyProtection="1">
      <alignment horizontal="center" vertical="center" shrinkToFit="1"/>
      <protection locked="0"/>
    </xf>
    <xf numFmtId="0" fontId="4" fillId="6" borderId="146" xfId="0" applyFont="1" applyFill="1" applyBorder="1" applyAlignment="1" applyProtection="1">
      <alignment horizontal="center" vertical="center" shrinkToFit="1"/>
      <protection locked="0"/>
    </xf>
    <xf numFmtId="0" fontId="4" fillId="6" borderId="143" xfId="0" applyFont="1" applyFill="1" applyBorder="1" applyAlignment="1" applyProtection="1">
      <alignment horizontal="center" vertical="center" shrinkToFit="1"/>
      <protection locked="0"/>
    </xf>
    <xf numFmtId="0" fontId="5" fillId="2" borderId="147" xfId="0" applyFont="1" applyFill="1" applyBorder="1" applyAlignment="1" applyProtection="1">
      <alignment horizontal="center" vertical="center"/>
    </xf>
    <xf numFmtId="0" fontId="5" fillId="8" borderId="148" xfId="0" applyFont="1" applyFill="1" applyBorder="1" applyAlignment="1" applyProtection="1">
      <alignment horizontal="center" vertical="center"/>
    </xf>
    <xf numFmtId="0" fontId="5" fillId="0" borderId="149" xfId="0" applyFont="1" applyBorder="1" applyAlignment="1" applyProtection="1">
      <alignment horizontal="center" vertical="center" shrinkToFit="1"/>
    </xf>
    <xf numFmtId="0" fontId="5" fillId="4" borderId="150" xfId="0" applyFont="1" applyFill="1" applyBorder="1" applyAlignment="1" applyProtection="1">
      <alignment horizontal="center" vertical="center" shrinkToFit="1"/>
    </xf>
    <xf numFmtId="0" fontId="11" fillId="0" borderId="151" xfId="0" applyFont="1" applyBorder="1" applyAlignment="1" applyProtection="1">
      <alignment horizontal="center" vertical="center"/>
    </xf>
    <xf numFmtId="0" fontId="4" fillId="5" borderId="152" xfId="0" applyFont="1" applyFill="1" applyBorder="1" applyAlignment="1" applyProtection="1">
      <alignment horizontal="center" vertical="center" shrinkToFit="1"/>
      <protection locked="0"/>
    </xf>
    <xf numFmtId="0" fontId="4" fillId="5" borderId="153" xfId="0" applyFont="1" applyFill="1" applyBorder="1" applyAlignment="1" applyProtection="1">
      <alignment horizontal="center" vertical="center" shrinkToFit="1"/>
      <protection locked="0"/>
    </xf>
    <xf numFmtId="0" fontId="4" fillId="5" borderId="154" xfId="0" applyFont="1" applyFill="1" applyBorder="1" applyAlignment="1" applyProtection="1">
      <alignment horizontal="center" vertical="center" shrinkToFit="1"/>
      <protection locked="0"/>
    </xf>
    <xf numFmtId="0" fontId="4" fillId="6" borderId="153" xfId="0" applyFont="1" applyFill="1" applyBorder="1" applyAlignment="1" applyProtection="1">
      <alignment horizontal="center" vertical="center" shrinkToFit="1"/>
      <protection locked="0"/>
    </xf>
    <xf numFmtId="0" fontId="4" fillId="6" borderId="154" xfId="0" applyFont="1" applyFill="1" applyBorder="1" applyAlignment="1" applyProtection="1">
      <alignment horizontal="center" vertical="center" shrinkToFit="1"/>
      <protection locked="0"/>
    </xf>
    <xf numFmtId="0" fontId="0" fillId="0" borderId="159" xfId="0" applyBorder="1"/>
    <xf numFmtId="0" fontId="21" fillId="9" borderId="144" xfId="0" applyFont="1" applyFill="1" applyBorder="1" applyAlignment="1" applyProtection="1">
      <alignment horizontal="center" vertical="center" shrinkToFit="1"/>
    </xf>
    <xf numFmtId="0" fontId="5" fillId="2" borderId="132" xfId="0" applyFont="1" applyFill="1" applyBorder="1" applyAlignment="1" applyProtection="1">
      <alignment horizontal="center" vertical="center"/>
    </xf>
    <xf numFmtId="0" fontId="5" fillId="8" borderId="138" xfId="0" applyFont="1" applyFill="1" applyBorder="1" applyAlignment="1" applyProtection="1">
      <alignment horizontal="center" vertical="center"/>
    </xf>
    <xf numFmtId="0" fontId="5" fillId="0" borderId="134" xfId="0" applyFont="1" applyBorder="1" applyAlignment="1" applyProtection="1">
      <alignment horizontal="center" vertical="center" shrinkToFit="1"/>
    </xf>
    <xf numFmtId="0" fontId="5" fillId="4" borderId="137" xfId="0" applyFont="1" applyFill="1" applyBorder="1" applyAlignment="1" applyProtection="1">
      <alignment horizontal="center" vertical="center" shrinkToFit="1"/>
    </xf>
    <xf numFmtId="0" fontId="4" fillId="5" borderId="135" xfId="0" applyFont="1" applyFill="1" applyBorder="1" applyAlignment="1" applyProtection="1">
      <alignment horizontal="center" vertical="center" shrinkToFit="1"/>
      <protection locked="0"/>
    </xf>
    <xf numFmtId="0" fontId="4" fillId="5" borderId="134" xfId="0" applyFont="1" applyFill="1" applyBorder="1" applyAlignment="1" applyProtection="1">
      <alignment horizontal="center" vertical="center" shrinkToFit="1"/>
      <protection locked="0"/>
    </xf>
    <xf numFmtId="0" fontId="4" fillId="6" borderId="135" xfId="0" applyFont="1" applyFill="1" applyBorder="1" applyAlignment="1" applyProtection="1">
      <alignment horizontal="center" vertical="center" shrinkToFit="1"/>
      <protection locked="0"/>
    </xf>
    <xf numFmtId="0" fontId="4" fillId="6" borderId="134" xfId="0" applyFont="1" applyFill="1" applyBorder="1" applyAlignment="1" applyProtection="1">
      <alignment horizontal="center" vertical="center" shrinkToFit="1"/>
      <protection locked="0"/>
    </xf>
    <xf numFmtId="0" fontId="21" fillId="9" borderId="137" xfId="0" applyFont="1" applyFill="1" applyBorder="1" applyAlignment="1" applyProtection="1">
      <alignment horizontal="center" vertical="center" shrinkToFit="1"/>
    </xf>
    <xf numFmtId="0" fontId="5" fillId="2" borderId="160" xfId="0" applyFont="1" applyFill="1" applyBorder="1" applyAlignment="1" applyProtection="1">
      <alignment horizontal="center" vertical="center"/>
    </xf>
    <xf numFmtId="0" fontId="5" fillId="8" borderId="161" xfId="0" applyFont="1" applyFill="1" applyBorder="1" applyAlignment="1" applyProtection="1">
      <alignment horizontal="center" vertical="center"/>
    </xf>
    <xf numFmtId="0" fontId="5" fillId="0" borderId="162" xfId="0" applyFont="1" applyBorder="1" applyAlignment="1" applyProtection="1">
      <alignment horizontal="center" vertical="center" shrinkToFit="1"/>
    </xf>
    <xf numFmtId="0" fontId="5" fillId="4" borderId="163" xfId="0" applyFont="1" applyFill="1" applyBorder="1" applyAlignment="1" applyProtection="1">
      <alignment horizontal="center" vertical="center" shrinkToFit="1"/>
    </xf>
    <xf numFmtId="0" fontId="11" fillId="0" borderId="164" xfId="0" applyFont="1" applyBorder="1" applyAlignment="1" applyProtection="1">
      <alignment horizontal="center" vertical="center"/>
    </xf>
    <xf numFmtId="0" fontId="4" fillId="5" borderId="161" xfId="0" applyFont="1" applyFill="1" applyBorder="1" applyAlignment="1" applyProtection="1">
      <alignment horizontal="center" vertical="center" shrinkToFit="1"/>
      <protection locked="0"/>
    </xf>
    <xf numFmtId="0" fontId="4" fillId="5" borderId="165" xfId="0" applyFont="1" applyFill="1" applyBorder="1" applyAlignment="1" applyProtection="1">
      <alignment horizontal="center" vertical="center" shrinkToFit="1"/>
      <protection locked="0"/>
    </xf>
    <xf numFmtId="0" fontId="4" fillId="5" borderId="162" xfId="0" applyFont="1" applyFill="1" applyBorder="1" applyAlignment="1" applyProtection="1">
      <alignment horizontal="center" vertical="center" shrinkToFit="1"/>
      <protection locked="0"/>
    </xf>
    <xf numFmtId="0" fontId="4" fillId="6" borderId="165" xfId="0" applyFont="1" applyFill="1" applyBorder="1" applyAlignment="1" applyProtection="1">
      <alignment horizontal="center" vertical="center" shrinkToFit="1"/>
      <protection locked="0"/>
    </xf>
    <xf numFmtId="0" fontId="4" fillId="6" borderId="162" xfId="0" applyFont="1" applyFill="1" applyBorder="1" applyAlignment="1" applyProtection="1">
      <alignment horizontal="center" vertical="center" shrinkToFit="1"/>
      <protection locked="0"/>
    </xf>
    <xf numFmtId="0" fontId="21" fillId="9" borderId="163" xfId="0" applyFont="1" applyFill="1" applyBorder="1" applyAlignment="1" applyProtection="1">
      <alignment horizontal="center" vertical="center" shrinkToFit="1"/>
    </xf>
    <xf numFmtId="0" fontId="0" fillId="0" borderId="58" xfId="0" applyBorder="1"/>
    <xf numFmtId="0" fontId="5" fillId="2" borderId="166" xfId="0" applyFont="1" applyFill="1" applyBorder="1" applyAlignment="1" applyProtection="1">
      <alignment horizontal="center" vertical="center"/>
    </xf>
    <xf numFmtId="0" fontId="4" fillId="5" borderId="81" xfId="0" applyFont="1" applyFill="1" applyBorder="1" applyAlignment="1" applyProtection="1">
      <alignment horizontal="center" vertical="center" shrinkToFit="1"/>
      <protection locked="0"/>
    </xf>
    <xf numFmtId="0" fontId="4" fillId="5" borderId="82" xfId="0" applyFont="1" applyFill="1" applyBorder="1" applyAlignment="1" applyProtection="1">
      <alignment horizontal="center" vertical="center" shrinkToFit="1"/>
      <protection locked="0"/>
    </xf>
    <xf numFmtId="0" fontId="4" fillId="6" borderId="81" xfId="0" applyFont="1" applyFill="1" applyBorder="1" applyAlignment="1" applyProtection="1">
      <alignment horizontal="center" vertical="center" shrinkToFit="1"/>
      <protection locked="0"/>
    </xf>
    <xf numFmtId="0" fontId="4" fillId="6" borderId="82" xfId="0" applyFont="1" applyFill="1" applyBorder="1" applyAlignment="1" applyProtection="1">
      <alignment horizontal="center" vertical="center" shrinkToFit="1"/>
      <protection locked="0"/>
    </xf>
    <xf numFmtId="0" fontId="21" fillId="9" borderId="155" xfId="0" applyFont="1" applyFill="1" applyBorder="1" applyAlignment="1" applyProtection="1">
      <alignment horizontal="center" vertical="center" shrinkToFit="1"/>
    </xf>
    <xf numFmtId="0" fontId="0" fillId="9" borderId="119" xfId="0" applyFill="1" applyBorder="1"/>
    <xf numFmtId="0" fontId="0" fillId="9" borderId="159" xfId="0" applyFill="1" applyBorder="1"/>
    <xf numFmtId="0" fontId="0" fillId="9" borderId="125" xfId="0" applyFill="1" applyBorder="1"/>
    <xf numFmtId="0" fontId="0" fillId="9" borderId="58" xfId="0" applyFill="1" applyBorder="1"/>
    <xf numFmtId="0" fontId="5" fillId="8" borderId="169" xfId="0" applyFont="1" applyFill="1" applyBorder="1" applyAlignment="1" applyProtection="1">
      <alignment horizontal="center" vertical="center"/>
    </xf>
    <xf numFmtId="0" fontId="0" fillId="19" borderId="170" xfId="0" applyFill="1" applyBorder="1"/>
    <xf numFmtId="0" fontId="5" fillId="8" borderId="171" xfId="0" applyFont="1" applyFill="1" applyBorder="1" applyAlignment="1" applyProtection="1">
      <alignment horizontal="center" vertical="center"/>
    </xf>
    <xf numFmtId="0" fontId="4" fillId="5" borderId="171" xfId="0" applyFont="1" applyFill="1" applyBorder="1" applyAlignment="1" applyProtection="1">
      <alignment horizontal="center" vertical="center" shrinkToFit="1"/>
      <protection locked="0"/>
    </xf>
    <xf numFmtId="0" fontId="0" fillId="19" borderId="172" xfId="0" applyFill="1" applyBorder="1"/>
    <xf numFmtId="0" fontId="4" fillId="5" borderId="173" xfId="0" applyFont="1" applyFill="1" applyBorder="1" applyAlignment="1" applyProtection="1">
      <alignment horizontal="center" vertical="center" shrinkToFit="1"/>
      <protection locked="0"/>
    </xf>
    <xf numFmtId="0" fontId="0" fillId="19" borderId="174" xfId="0" applyFill="1" applyBorder="1"/>
    <xf numFmtId="0" fontId="23" fillId="0" borderId="158" xfId="0" applyFont="1" applyFill="1" applyBorder="1" applyAlignment="1" applyProtection="1">
      <alignment horizontal="left" vertical="center" shrinkToFit="1"/>
    </xf>
    <xf numFmtId="0" fontId="23" fillId="9" borderId="175" xfId="0" applyFont="1" applyFill="1" applyBorder="1" applyAlignment="1" applyProtection="1">
      <alignment horizontal="center" vertical="center" shrinkToFit="1"/>
    </xf>
    <xf numFmtId="0" fontId="23" fillId="0" borderId="87" xfId="0" applyFont="1" applyBorder="1" applyAlignment="1" applyProtection="1">
      <alignment horizontal="left" vertical="center" shrinkToFit="1"/>
    </xf>
    <xf numFmtId="0" fontId="23" fillId="18" borderId="174" xfId="0" applyFont="1" applyFill="1" applyBorder="1" applyAlignment="1" applyProtection="1">
      <alignment horizontal="left" vertical="center" wrapText="1" shrinkToFit="1"/>
    </xf>
    <xf numFmtId="0" fontId="5" fillId="8" borderId="173" xfId="0" applyFont="1" applyFill="1" applyBorder="1" applyAlignment="1" applyProtection="1">
      <alignment horizontal="center" vertical="center"/>
    </xf>
    <xf numFmtId="0" fontId="0" fillId="9" borderId="119" xfId="0" applyFill="1" applyBorder="1" applyAlignment="1">
      <alignment horizontal="left"/>
    </xf>
    <xf numFmtId="0" fontId="11" fillId="0" borderId="177" xfId="0" applyFont="1" applyBorder="1" applyAlignment="1" applyProtection="1">
      <alignment horizontal="center" vertical="center"/>
    </xf>
    <xf numFmtId="0" fontId="0" fillId="9" borderId="159" xfId="0" applyFill="1" applyBorder="1" applyAlignment="1">
      <alignment horizontal="left"/>
    </xf>
    <xf numFmtId="0" fontId="0" fillId="9" borderId="58" xfId="0" applyFill="1" applyBorder="1" applyAlignment="1">
      <alignment horizontal="left"/>
    </xf>
    <xf numFmtId="0" fontId="5" fillId="0" borderId="132" xfId="0" applyFont="1" applyBorder="1" applyAlignment="1" applyProtection="1">
      <alignment horizontal="center" vertical="center"/>
    </xf>
    <xf numFmtId="0" fontId="4" fillId="5" borderId="185" xfId="0" applyFont="1" applyFill="1" applyBorder="1" applyAlignment="1" applyProtection="1">
      <alignment horizontal="center" vertical="center" shrinkToFit="1"/>
      <protection locked="0"/>
    </xf>
    <xf numFmtId="0" fontId="4" fillId="5" borderId="188" xfId="0" applyFont="1" applyFill="1" applyBorder="1" applyAlignment="1" applyProtection="1">
      <alignment horizontal="center" vertical="center" shrinkToFit="1"/>
      <protection locked="0"/>
    </xf>
    <xf numFmtId="0" fontId="4" fillId="5" borderId="186" xfId="0" applyFont="1" applyFill="1" applyBorder="1" applyAlignment="1" applyProtection="1">
      <alignment horizontal="center" vertical="center" shrinkToFit="1"/>
      <protection locked="0"/>
    </xf>
    <xf numFmtId="0" fontId="4" fillId="6" borderId="188" xfId="0" applyFont="1" applyFill="1" applyBorder="1" applyAlignment="1" applyProtection="1">
      <alignment horizontal="center" vertical="center" shrinkToFit="1"/>
      <protection locked="0"/>
    </xf>
    <xf numFmtId="0" fontId="4" fillId="6" borderId="186" xfId="0" applyFont="1" applyFill="1" applyBorder="1" applyAlignment="1" applyProtection="1">
      <alignment horizontal="center" vertical="center" shrinkToFit="1"/>
      <protection locked="0"/>
    </xf>
    <xf numFmtId="0" fontId="0" fillId="19" borderId="189" xfId="0" applyFill="1" applyBorder="1"/>
    <xf numFmtId="0" fontId="4" fillId="5" borderId="190" xfId="0" applyFont="1" applyFill="1" applyBorder="1" applyAlignment="1" applyProtection="1">
      <alignment horizontal="center" vertical="center" shrinkToFit="1"/>
      <protection locked="0"/>
    </xf>
    <xf numFmtId="0" fontId="0" fillId="19" borderId="191" xfId="0" applyFill="1" applyBorder="1"/>
    <xf numFmtId="0" fontId="0" fillId="19" borderId="193" xfId="0" applyFill="1" applyBorder="1"/>
    <xf numFmtId="0" fontId="5" fillId="8" borderId="194" xfId="0" applyFont="1" applyFill="1" applyBorder="1" applyAlignment="1" applyProtection="1">
      <alignment horizontal="center" vertical="center"/>
    </xf>
    <xf numFmtId="0" fontId="4" fillId="5" borderId="195" xfId="0" applyFont="1" applyFill="1" applyBorder="1" applyAlignment="1" applyProtection="1">
      <alignment horizontal="center" vertical="center" shrinkToFit="1"/>
      <protection locked="0"/>
    </xf>
    <xf numFmtId="0" fontId="4" fillId="5" borderId="196" xfId="0" applyFont="1" applyFill="1" applyBorder="1" applyAlignment="1" applyProtection="1">
      <alignment horizontal="center" vertical="center" shrinkToFit="1"/>
      <protection locked="0"/>
    </xf>
    <xf numFmtId="0" fontId="4" fillId="5" borderId="197" xfId="0" applyFont="1" applyFill="1" applyBorder="1" applyAlignment="1" applyProtection="1">
      <alignment horizontal="center" vertical="center" shrinkToFit="1"/>
      <protection locked="0"/>
    </xf>
    <xf numFmtId="0" fontId="21" fillId="9" borderId="198" xfId="0" applyFont="1" applyFill="1" applyBorder="1" applyAlignment="1" applyProtection="1">
      <alignment horizontal="center" vertical="center" shrinkToFit="1"/>
    </xf>
    <xf numFmtId="0" fontId="4" fillId="6" borderId="196" xfId="0" applyFont="1" applyFill="1" applyBorder="1" applyAlignment="1" applyProtection="1">
      <alignment horizontal="center" vertical="center" shrinkToFit="1"/>
      <protection locked="0"/>
    </xf>
    <xf numFmtId="0" fontId="4" fillId="6" borderId="197" xfId="0" applyFont="1" applyFill="1" applyBorder="1" applyAlignment="1" applyProtection="1">
      <alignment horizontal="center" vertical="center" shrinkToFit="1"/>
      <protection locked="0"/>
    </xf>
    <xf numFmtId="0" fontId="0" fillId="19" borderId="199" xfId="0" applyFill="1" applyBorder="1"/>
    <xf numFmtId="0" fontId="10" fillId="0" borderId="201" xfId="0" applyFont="1" applyFill="1" applyBorder="1" applyAlignment="1" applyProtection="1">
      <alignment horizontal="center" vertical="center" shrinkToFit="1"/>
    </xf>
    <xf numFmtId="0" fontId="10" fillId="0" borderId="202" xfId="0" applyFont="1" applyFill="1" applyBorder="1" applyAlignment="1" applyProtection="1">
      <alignment horizontal="center" vertical="center" shrinkToFit="1"/>
    </xf>
    <xf numFmtId="0" fontId="10" fillId="0" borderId="200" xfId="0" applyFont="1" applyFill="1" applyBorder="1" applyAlignment="1" applyProtection="1">
      <alignment horizontal="center" vertical="center" shrinkToFit="1"/>
    </xf>
    <xf numFmtId="0" fontId="10" fillId="0" borderId="203" xfId="0" applyFont="1" applyFill="1" applyBorder="1" applyAlignment="1" applyProtection="1">
      <alignment horizontal="center" vertical="center" shrinkToFit="1"/>
    </xf>
    <xf numFmtId="0" fontId="10" fillId="0" borderId="204" xfId="0" applyFont="1" applyFill="1" applyBorder="1" applyAlignment="1" applyProtection="1">
      <alignment horizontal="center" vertical="center" shrinkToFit="1"/>
    </xf>
    <xf numFmtId="0" fontId="10" fillId="0" borderId="205" xfId="0" applyFont="1" applyFill="1" applyBorder="1" applyAlignment="1" applyProtection="1">
      <alignment horizontal="center" vertical="center" shrinkToFit="1"/>
    </xf>
    <xf numFmtId="0" fontId="10" fillId="0" borderId="206" xfId="0" applyFont="1" applyFill="1" applyBorder="1" applyAlignment="1" applyProtection="1">
      <alignment horizontal="center" vertical="center" shrinkToFit="1"/>
    </xf>
    <xf numFmtId="0" fontId="4" fillId="5" borderId="208" xfId="0" applyFont="1" applyFill="1" applyBorder="1" applyAlignment="1" applyProtection="1">
      <alignment horizontal="center" vertical="center" shrinkToFit="1"/>
      <protection locked="0"/>
    </xf>
    <xf numFmtId="0" fontId="11" fillId="0" borderId="129" xfId="0" applyFont="1" applyBorder="1" applyAlignment="1" applyProtection="1">
      <alignment horizontal="center" vertical="center"/>
    </xf>
    <xf numFmtId="0" fontId="5" fillId="0" borderId="132" xfId="0" applyFont="1" applyBorder="1" applyAlignment="1" applyProtection="1">
      <alignment horizontal="center" vertical="center" shrinkToFit="1"/>
    </xf>
    <xf numFmtId="0" fontId="11" fillId="0" borderId="103" xfId="0" applyFont="1" applyBorder="1" applyAlignment="1" applyProtection="1">
      <alignment horizontal="center" vertical="center"/>
    </xf>
    <xf numFmtId="0" fontId="5" fillId="0" borderId="209" xfId="0" applyFont="1" applyBorder="1" applyAlignment="1" applyProtection="1">
      <alignment horizontal="center" vertical="center" shrinkToFit="1"/>
    </xf>
    <xf numFmtId="0" fontId="5" fillId="8" borderId="210" xfId="0" applyFont="1" applyFill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center" vertical="center" shrinkToFit="1"/>
    </xf>
    <xf numFmtId="0" fontId="5" fillId="0" borderId="212" xfId="0" applyFont="1" applyBorder="1" applyAlignment="1" applyProtection="1">
      <alignment horizontal="center" vertical="center" shrinkToFit="1"/>
    </xf>
    <xf numFmtId="0" fontId="5" fillId="0" borderId="213" xfId="0" applyFont="1" applyBorder="1" applyAlignment="1" applyProtection="1">
      <alignment horizontal="center" vertical="center" shrinkToFit="1"/>
    </xf>
    <xf numFmtId="0" fontId="5" fillId="0" borderId="214" xfId="0" applyFont="1" applyBorder="1" applyAlignment="1" applyProtection="1">
      <alignment horizontal="center" vertical="center" shrinkToFit="1"/>
    </xf>
    <xf numFmtId="0" fontId="5" fillId="8" borderId="215" xfId="0" applyFont="1" applyFill="1" applyBorder="1" applyAlignment="1" applyProtection="1">
      <alignment horizontal="center" vertical="center"/>
    </xf>
    <xf numFmtId="0" fontId="5" fillId="8" borderId="216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5" fillId="8" borderId="217" xfId="0" applyFont="1" applyFill="1" applyBorder="1" applyAlignment="1" applyProtection="1">
      <alignment horizontal="center" vertical="center"/>
    </xf>
    <xf numFmtId="0" fontId="11" fillId="0" borderId="209" xfId="0" applyFont="1" applyBorder="1" applyAlignment="1" applyProtection="1">
      <alignment horizontal="center" vertical="center"/>
    </xf>
    <xf numFmtId="0" fontId="5" fillId="0" borderId="211" xfId="0" applyFont="1" applyBorder="1" applyAlignment="1" applyProtection="1">
      <alignment horizontal="center" vertical="center" shrinkToFit="1"/>
    </xf>
    <xf numFmtId="0" fontId="5" fillId="0" borderId="219" xfId="0" applyFont="1" applyBorder="1" applyAlignment="1" applyProtection="1">
      <alignment horizontal="center" vertical="center" shrinkToFit="1"/>
    </xf>
    <xf numFmtId="0" fontId="11" fillId="0" borderId="220" xfId="0" applyFont="1" applyBorder="1" applyAlignment="1" applyProtection="1">
      <alignment horizontal="center" vertical="center"/>
    </xf>
    <xf numFmtId="0" fontId="5" fillId="0" borderId="218" xfId="0" applyFont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vertical="center" shrinkToFit="1"/>
    </xf>
    <xf numFmtId="0" fontId="5" fillId="4" borderId="25" xfId="0" applyFont="1" applyFill="1" applyBorder="1" applyAlignment="1" applyProtection="1">
      <alignment horizontal="center" vertical="center" shrinkToFit="1"/>
    </xf>
    <xf numFmtId="0" fontId="19" fillId="9" borderId="127" xfId="0" applyFont="1" applyFill="1" applyBorder="1" applyAlignment="1" applyProtection="1">
      <alignment horizontal="center" vertical="center"/>
    </xf>
    <xf numFmtId="0" fontId="19" fillId="9" borderId="220" xfId="0" applyFont="1" applyFill="1" applyBorder="1" applyAlignment="1" applyProtection="1">
      <alignment horizontal="center" vertical="center"/>
    </xf>
    <xf numFmtId="0" fontId="19" fillId="9" borderId="209" xfId="0" applyFont="1" applyFill="1" applyBorder="1" applyAlignment="1" applyProtection="1">
      <alignment horizontal="center" vertical="center"/>
    </xf>
    <xf numFmtId="0" fontId="5" fillId="4" borderId="145" xfId="0" applyFont="1" applyFill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22" xfId="0" applyFont="1" applyBorder="1" applyAlignment="1" applyProtection="1">
      <alignment horizontal="center" vertical="center" shrinkToFit="1"/>
    </xf>
    <xf numFmtId="0" fontId="5" fillId="0" borderId="223" xfId="0" applyFont="1" applyBorder="1" applyAlignment="1" applyProtection="1">
      <alignment horizontal="center" vertical="center" shrinkToFit="1"/>
    </xf>
    <xf numFmtId="0" fontId="5" fillId="0" borderId="202" xfId="0" applyFont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shrinkToFit="1"/>
    </xf>
    <xf numFmtId="0" fontId="5" fillId="0" borderId="224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</xf>
    <xf numFmtId="0" fontId="5" fillId="8" borderId="225" xfId="0" applyFont="1" applyFill="1" applyBorder="1" applyAlignment="1" applyProtection="1">
      <alignment horizontal="center" vertical="center"/>
    </xf>
    <xf numFmtId="0" fontId="5" fillId="8" borderId="226" xfId="0" applyFont="1" applyFill="1" applyBorder="1" applyAlignment="1" applyProtection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</xf>
    <xf numFmtId="0" fontId="5" fillId="0" borderId="227" xfId="0" applyFont="1" applyBorder="1" applyAlignment="1" applyProtection="1">
      <alignment horizontal="center" vertical="center" shrinkToFit="1"/>
    </xf>
    <xf numFmtId="0" fontId="5" fillId="0" borderId="228" xfId="0" applyFont="1" applyBorder="1" applyAlignment="1" applyProtection="1">
      <alignment horizontal="center" vertical="center" shrinkToFit="1"/>
    </xf>
    <xf numFmtId="0" fontId="5" fillId="0" borderId="229" xfId="0" applyFont="1" applyBorder="1" applyAlignment="1" applyProtection="1">
      <alignment horizontal="center" vertical="center" shrinkToFit="1"/>
    </xf>
    <xf numFmtId="0" fontId="5" fillId="0" borderId="230" xfId="0" applyFont="1" applyBorder="1" applyAlignment="1" applyProtection="1">
      <alignment horizontal="center" vertical="center" shrinkToFit="1"/>
    </xf>
    <xf numFmtId="0" fontId="4" fillId="5" borderId="141" xfId="0" applyFont="1" applyFill="1" applyBorder="1" applyAlignment="1" applyProtection="1">
      <alignment horizontal="center" vertical="center" shrinkToFit="1"/>
      <protection locked="0"/>
    </xf>
    <xf numFmtId="0" fontId="4" fillId="5" borderId="231" xfId="0" applyFont="1" applyFill="1" applyBorder="1" applyAlignment="1" applyProtection="1">
      <alignment horizontal="center" vertical="center" shrinkToFit="1"/>
      <protection locked="0"/>
    </xf>
    <xf numFmtId="0" fontId="4" fillId="5" borderId="99" xfId="0" applyFont="1" applyFill="1" applyBorder="1" applyAlignment="1" applyProtection="1">
      <alignment horizontal="center" vertical="center" shrinkToFit="1"/>
      <protection locked="0"/>
    </xf>
    <xf numFmtId="0" fontId="21" fillId="9" borderId="234" xfId="0" applyFont="1" applyFill="1" applyBorder="1" applyAlignment="1" applyProtection="1">
      <alignment horizontal="center" vertical="center" shrinkToFit="1"/>
    </xf>
    <xf numFmtId="0" fontId="12" fillId="0" borderId="234" xfId="0" applyFont="1" applyFill="1" applyBorder="1" applyAlignment="1" applyProtection="1">
      <alignment horizontal="center" vertical="center" shrinkToFit="1"/>
    </xf>
    <xf numFmtId="0" fontId="12" fillId="0" borderId="238" xfId="0" applyNumberFormat="1" applyFont="1" applyBorder="1" applyAlignment="1" applyProtection="1">
      <alignment horizontal="center" vertical="center"/>
    </xf>
    <xf numFmtId="0" fontId="21" fillId="9" borderId="235" xfId="0" applyFont="1" applyFill="1" applyBorder="1" applyAlignment="1" applyProtection="1">
      <alignment horizontal="center" vertical="center" shrinkToFit="1"/>
    </xf>
    <xf numFmtId="0" fontId="21" fillId="9" borderId="236" xfId="0" applyFont="1" applyFill="1" applyBorder="1" applyAlignment="1" applyProtection="1">
      <alignment horizontal="center" vertical="center" shrinkToFit="1"/>
    </xf>
    <xf numFmtId="0" fontId="21" fillId="9" borderId="244" xfId="0" applyFont="1" applyFill="1" applyBorder="1" applyAlignment="1" applyProtection="1">
      <alignment horizontal="center" vertical="center" shrinkToFit="1"/>
    </xf>
    <xf numFmtId="0" fontId="12" fillId="0" borderId="238" xfId="0" applyNumberFormat="1" applyFont="1" applyFill="1" applyBorder="1" applyAlignment="1" applyProtection="1">
      <alignment horizontal="center" vertical="center"/>
    </xf>
    <xf numFmtId="0" fontId="19" fillId="9" borderId="246" xfId="0" applyFont="1" applyFill="1" applyBorder="1" applyAlignment="1" applyProtection="1">
      <alignment horizontal="center" vertical="center"/>
    </xf>
    <xf numFmtId="0" fontId="7" fillId="6" borderId="247" xfId="0" applyFont="1" applyFill="1" applyBorder="1" applyAlignment="1" applyProtection="1">
      <alignment horizontal="center" vertical="center" textRotation="90" shrinkToFit="1"/>
    </xf>
    <xf numFmtId="0" fontId="9" fillId="0" borderId="248" xfId="0" applyFont="1" applyBorder="1" applyAlignment="1" applyProtection="1">
      <alignment horizontal="center" vertical="center" textRotation="90" shrinkToFit="1"/>
    </xf>
    <xf numFmtId="0" fontId="4" fillId="6" borderId="251" xfId="0" applyFont="1" applyFill="1" applyBorder="1" applyAlignment="1" applyProtection="1">
      <alignment horizontal="center" vertical="center" shrinkToFit="1"/>
      <protection locked="0"/>
    </xf>
    <xf numFmtId="0" fontId="4" fillId="6" borderId="141" xfId="0" applyFont="1" applyFill="1" applyBorder="1" applyAlignment="1" applyProtection="1">
      <alignment horizontal="center" vertical="center" shrinkToFit="1"/>
      <protection locked="0"/>
    </xf>
    <xf numFmtId="0" fontId="4" fillId="6" borderId="231" xfId="0" applyFont="1" applyFill="1" applyBorder="1" applyAlignment="1" applyProtection="1">
      <alignment horizontal="center" vertical="center" shrinkToFit="1"/>
      <protection locked="0"/>
    </xf>
    <xf numFmtId="0" fontId="4" fillId="6" borderId="99" xfId="0" applyFont="1" applyFill="1" applyBorder="1" applyAlignment="1" applyProtection="1">
      <alignment horizontal="center" vertical="center" shrinkToFit="1"/>
      <protection locked="0"/>
    </xf>
    <xf numFmtId="0" fontId="4" fillId="6" borderId="252" xfId="0" applyFont="1" applyFill="1" applyBorder="1" applyAlignment="1" applyProtection="1">
      <alignment horizontal="center" vertical="center" shrinkToFit="1"/>
      <protection locked="0"/>
    </xf>
    <xf numFmtId="0" fontId="4" fillId="6" borderId="253" xfId="0" applyFont="1" applyFill="1" applyBorder="1" applyAlignment="1" applyProtection="1">
      <alignment horizontal="center" vertical="center" shrinkToFit="1"/>
      <protection locked="0"/>
    </xf>
    <xf numFmtId="0" fontId="4" fillId="6" borderId="254" xfId="0" applyFont="1" applyFill="1" applyBorder="1" applyAlignment="1" applyProtection="1">
      <alignment horizontal="center" vertical="center" shrinkToFit="1"/>
      <protection locked="0"/>
    </xf>
    <xf numFmtId="0" fontId="5" fillId="11" borderId="253" xfId="0" applyFont="1" applyFill="1" applyBorder="1" applyAlignment="1" applyProtection="1">
      <alignment horizontal="center" vertical="center"/>
    </xf>
    <xf numFmtId="0" fontId="5" fillId="6" borderId="253" xfId="0" applyFont="1" applyFill="1" applyBorder="1" applyAlignment="1" applyProtection="1">
      <alignment horizontal="center" vertical="center" shrinkToFit="1"/>
    </xf>
    <xf numFmtId="0" fontId="21" fillId="9" borderId="256" xfId="0" applyFont="1" applyFill="1" applyBorder="1" applyAlignment="1" applyProtection="1">
      <alignment horizontal="center" vertical="center" shrinkToFit="1"/>
    </xf>
    <xf numFmtId="0" fontId="12" fillId="0" borderId="238" xfId="0" applyFont="1" applyBorder="1" applyAlignment="1" applyProtection="1">
      <alignment horizontal="center" vertical="center"/>
    </xf>
    <xf numFmtId="0" fontId="7" fillId="6" borderId="257" xfId="0" applyFont="1" applyFill="1" applyBorder="1" applyAlignment="1" applyProtection="1">
      <alignment horizontal="center" vertical="center" textRotation="90" shrinkToFit="1"/>
    </xf>
    <xf numFmtId="0" fontId="4" fillId="6" borderId="245" xfId="0" applyFont="1" applyFill="1" applyBorder="1" applyAlignment="1" applyProtection="1">
      <alignment horizontal="center" vertical="center" shrinkToFit="1"/>
      <protection locked="0"/>
    </xf>
    <xf numFmtId="0" fontId="4" fillId="6" borderId="260" xfId="0" applyFont="1" applyFill="1" applyBorder="1" applyAlignment="1" applyProtection="1">
      <alignment horizontal="center" vertical="center" shrinkToFit="1"/>
      <protection locked="0"/>
    </xf>
    <xf numFmtId="0" fontId="4" fillId="6" borderId="224" xfId="0" applyFont="1" applyFill="1" applyBorder="1" applyAlignment="1" applyProtection="1">
      <alignment horizontal="center" vertical="center" shrinkToFit="1"/>
      <protection locked="0"/>
    </xf>
    <xf numFmtId="0" fontId="5" fillId="11" borderId="245" xfId="0" applyFont="1" applyFill="1" applyBorder="1" applyAlignment="1" applyProtection="1">
      <alignment horizontal="center" vertical="center"/>
    </xf>
    <xf numFmtId="0" fontId="5" fillId="6" borderId="245" xfId="0" applyFont="1" applyFill="1" applyBorder="1" applyAlignment="1" applyProtection="1">
      <alignment horizontal="center" vertical="center" shrinkToFit="1"/>
    </xf>
    <xf numFmtId="0" fontId="9" fillId="0" borderId="261" xfId="0" applyFont="1" applyBorder="1" applyAlignment="1" applyProtection="1">
      <alignment horizontal="center" vertical="center" textRotation="90" shrinkToFit="1"/>
    </xf>
    <xf numFmtId="0" fontId="21" fillId="9" borderId="262" xfId="0" applyFont="1" applyFill="1" applyBorder="1" applyAlignment="1" applyProtection="1">
      <alignment horizontal="center" vertical="center" shrinkToFit="1"/>
    </xf>
    <xf numFmtId="0" fontId="19" fillId="9" borderId="264" xfId="0" applyFont="1" applyFill="1" applyBorder="1" applyAlignment="1" applyProtection="1">
      <alignment horizontal="center" vertical="center"/>
    </xf>
    <xf numFmtId="0" fontId="7" fillId="6" borderId="265" xfId="0" applyFont="1" applyFill="1" applyBorder="1" applyAlignment="1" applyProtection="1">
      <alignment horizontal="center" vertical="center" textRotation="90" shrinkToFit="1"/>
    </xf>
    <xf numFmtId="0" fontId="4" fillId="6" borderId="266" xfId="0" applyFont="1" applyFill="1" applyBorder="1" applyAlignment="1" applyProtection="1">
      <alignment horizontal="center" vertical="center" shrinkToFit="1"/>
      <protection locked="0"/>
    </xf>
    <xf numFmtId="0" fontId="9" fillId="0" borderId="267" xfId="0" applyFont="1" applyBorder="1" applyAlignment="1" applyProtection="1">
      <alignment horizontal="center" vertical="center" textRotation="90" shrinkToFit="1"/>
    </xf>
    <xf numFmtId="0" fontId="4" fillId="6" borderId="268" xfId="0" applyFont="1" applyFill="1" applyBorder="1" applyAlignment="1" applyProtection="1">
      <alignment horizontal="center" vertical="center" shrinkToFit="1"/>
      <protection locked="0"/>
    </xf>
    <xf numFmtId="0" fontId="5" fillId="11" borderId="268" xfId="0" applyFont="1" applyFill="1" applyBorder="1" applyAlignment="1" applyProtection="1">
      <alignment horizontal="center" vertical="center"/>
    </xf>
    <xf numFmtId="0" fontId="21" fillId="9" borderId="240" xfId="0" applyFont="1" applyFill="1" applyBorder="1" applyAlignment="1" applyProtection="1">
      <alignment horizontal="center" vertical="center" shrinkToFit="1"/>
    </xf>
    <xf numFmtId="0" fontId="19" fillId="9" borderId="270" xfId="0" applyFont="1" applyFill="1" applyBorder="1" applyAlignment="1" applyProtection="1">
      <alignment horizontal="center" vertical="center"/>
    </xf>
    <xf numFmtId="0" fontId="11" fillId="0" borderId="271" xfId="0" applyNumberFormat="1" applyFont="1" applyBorder="1" applyAlignment="1" applyProtection="1">
      <alignment horizontal="center" vertical="center"/>
    </xf>
    <xf numFmtId="0" fontId="7" fillId="6" borderId="273" xfId="0" applyFont="1" applyFill="1" applyBorder="1" applyAlignment="1" applyProtection="1">
      <alignment horizontal="center" vertical="center" textRotation="90" shrinkToFit="1"/>
    </xf>
    <xf numFmtId="0" fontId="4" fillId="6" borderId="274" xfId="0" applyFont="1" applyFill="1" applyBorder="1" applyAlignment="1" applyProtection="1">
      <alignment horizontal="center" vertical="center" shrinkToFit="1"/>
      <protection locked="0"/>
    </xf>
    <xf numFmtId="0" fontId="4" fillId="6" borderId="275" xfId="0" applyFont="1" applyFill="1" applyBorder="1" applyAlignment="1" applyProtection="1">
      <alignment horizontal="center" vertical="center" shrinkToFit="1"/>
      <protection locked="0"/>
    </xf>
    <xf numFmtId="0" fontId="4" fillId="6" borderId="276" xfId="0" applyFont="1" applyFill="1" applyBorder="1" applyAlignment="1" applyProtection="1">
      <alignment horizontal="center" vertical="center" shrinkToFit="1"/>
      <protection locked="0"/>
    </xf>
    <xf numFmtId="0" fontId="5" fillId="11" borderId="275" xfId="0" applyFont="1" applyFill="1" applyBorder="1" applyAlignment="1" applyProtection="1">
      <alignment horizontal="center" vertical="center"/>
    </xf>
    <xf numFmtId="0" fontId="9" fillId="0" borderId="277" xfId="0" applyFont="1" applyBorder="1" applyAlignment="1" applyProtection="1">
      <alignment horizontal="center" vertical="center" textRotation="90" shrinkToFit="1"/>
    </xf>
    <xf numFmtId="0" fontId="21" fillId="9" borderId="239" xfId="0" applyFont="1" applyFill="1" applyBorder="1" applyAlignment="1" applyProtection="1">
      <alignment horizontal="center" vertical="center" shrinkToFit="1"/>
    </xf>
    <xf numFmtId="0" fontId="21" fillId="9" borderId="279" xfId="0" applyFont="1" applyFill="1" applyBorder="1" applyAlignment="1" applyProtection="1">
      <alignment horizontal="center" vertical="center" shrinkToFit="1"/>
    </xf>
    <xf numFmtId="0" fontId="21" fillId="9" borderId="278" xfId="0" applyFont="1" applyFill="1" applyBorder="1" applyAlignment="1" applyProtection="1">
      <alignment horizontal="center" vertical="center" shrinkToFit="1"/>
    </xf>
    <xf numFmtId="0" fontId="19" fillId="9" borderId="280" xfId="0" applyFont="1" applyFill="1" applyBorder="1" applyAlignment="1" applyProtection="1">
      <alignment horizontal="center" vertical="center"/>
    </xf>
    <xf numFmtId="0" fontId="7" fillId="6" borderId="281" xfId="0" applyFont="1" applyFill="1" applyBorder="1" applyAlignment="1" applyProtection="1">
      <alignment horizontal="center" vertical="center" textRotation="90" shrinkToFit="1"/>
    </xf>
    <xf numFmtId="0" fontId="4" fillId="6" borderId="282" xfId="0" applyFont="1" applyFill="1" applyBorder="1" applyAlignment="1" applyProtection="1">
      <alignment horizontal="center" vertical="center" shrinkToFit="1"/>
      <protection locked="0"/>
    </xf>
    <xf numFmtId="0" fontId="7" fillId="5" borderId="288" xfId="0" applyFont="1" applyFill="1" applyBorder="1" applyAlignment="1" applyProtection="1">
      <alignment horizontal="center" vertical="center" textRotation="90" shrinkToFit="1"/>
    </xf>
    <xf numFmtId="0" fontId="12" fillId="0" borderId="290" xfId="0" applyFont="1" applyFill="1" applyBorder="1" applyAlignment="1" applyProtection="1">
      <alignment horizontal="center" vertical="center" shrinkToFit="1"/>
    </xf>
    <xf numFmtId="0" fontId="12" fillId="0" borderId="122" xfId="0" applyNumberFormat="1" applyFont="1" applyBorder="1" applyAlignment="1" applyProtection="1">
      <alignment horizontal="center" vertical="center"/>
    </xf>
    <xf numFmtId="0" fontId="12" fillId="0" borderId="122" xfId="0" applyNumberFormat="1" applyFont="1" applyFill="1" applyBorder="1" applyAlignment="1" applyProtection="1">
      <alignment horizontal="center" vertical="center"/>
    </xf>
    <xf numFmtId="0" fontId="12" fillId="0" borderId="290" xfId="0" applyNumberFormat="1" applyFont="1" applyFill="1" applyBorder="1" applyAlignment="1" applyProtection="1">
      <alignment horizontal="center" vertical="center" shrinkToFit="1"/>
    </xf>
    <xf numFmtId="0" fontId="4" fillId="5" borderId="295" xfId="0" applyFont="1" applyFill="1" applyBorder="1" applyAlignment="1" applyProtection="1">
      <alignment horizontal="center" vertical="center" shrinkToFit="1"/>
      <protection locked="0"/>
    </xf>
    <xf numFmtId="0" fontId="4" fillId="5" borderId="275" xfId="0" applyFont="1" applyFill="1" applyBorder="1" applyAlignment="1" applyProtection="1">
      <alignment horizontal="center" vertical="center" shrinkToFit="1"/>
      <protection locked="0"/>
    </xf>
    <xf numFmtId="0" fontId="5" fillId="10" borderId="275" xfId="0" applyFont="1" applyFill="1" applyBorder="1" applyAlignment="1" applyProtection="1">
      <alignment horizontal="center" vertical="center"/>
    </xf>
    <xf numFmtId="0" fontId="9" fillId="0" borderId="297" xfId="0" applyFont="1" applyBorder="1" applyAlignment="1" applyProtection="1">
      <alignment horizontal="center" vertical="center" textRotation="90" shrinkToFit="1"/>
    </xf>
    <xf numFmtId="0" fontId="21" fillId="9" borderId="290" xfId="0" applyFont="1" applyFill="1" applyBorder="1" applyAlignment="1" applyProtection="1">
      <alignment horizontal="center" vertical="center" shrinkToFit="1"/>
    </xf>
    <xf numFmtId="0" fontId="19" fillId="9" borderId="304" xfId="0" applyFont="1" applyFill="1" applyBorder="1" applyAlignment="1" applyProtection="1">
      <alignment horizontal="center" vertical="center"/>
    </xf>
    <xf numFmtId="0" fontId="6" fillId="17" borderId="305" xfId="0" applyFont="1" applyFill="1" applyBorder="1" applyAlignment="1" applyProtection="1">
      <alignment horizontal="center" vertical="center"/>
    </xf>
    <xf numFmtId="0" fontId="7" fillId="5" borderId="309" xfId="0" applyFont="1" applyFill="1" applyBorder="1" applyAlignment="1" applyProtection="1">
      <alignment horizontal="center" vertical="center" textRotation="90" shrinkToFit="1"/>
    </xf>
    <xf numFmtId="0" fontId="6" fillId="16" borderId="305" xfId="0" applyFont="1" applyFill="1" applyBorder="1" applyAlignment="1" applyProtection="1">
      <alignment horizontal="center" vertical="center"/>
    </xf>
    <xf numFmtId="0" fontId="9" fillId="0" borderId="313" xfId="0" applyFont="1" applyBorder="1" applyAlignment="1" applyProtection="1">
      <alignment horizontal="center" vertical="center" textRotation="90" shrinkToFit="1"/>
    </xf>
    <xf numFmtId="0" fontId="12" fillId="0" borderId="29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2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</xf>
    <xf numFmtId="0" fontId="7" fillId="5" borderId="327" xfId="0" applyFont="1" applyFill="1" applyBorder="1" applyAlignment="1" applyProtection="1">
      <alignment horizontal="center" vertical="center" textRotation="90" shrinkToFit="1"/>
    </xf>
    <xf numFmtId="0" fontId="7" fillId="4" borderId="327" xfId="0" applyFont="1" applyFill="1" applyBorder="1" applyAlignment="1" applyProtection="1">
      <alignment horizontal="center" vertical="center" textRotation="90" shrinkToFit="1"/>
    </xf>
    <xf numFmtId="0" fontId="11" fillId="3" borderId="332" xfId="0" applyNumberFormat="1" applyFont="1" applyFill="1" applyBorder="1" applyAlignment="1" applyProtection="1">
      <alignment horizontal="center" vertical="center"/>
    </xf>
    <xf numFmtId="0" fontId="6" fillId="19" borderId="333" xfId="0" applyFont="1" applyFill="1" applyBorder="1" applyAlignment="1" applyProtection="1">
      <alignment horizontal="center" vertical="center"/>
      <protection locked="0"/>
    </xf>
    <xf numFmtId="0" fontId="5" fillId="3" borderId="275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7" fillId="6" borderId="327" xfId="0" applyFont="1" applyFill="1" applyBorder="1" applyAlignment="1" applyProtection="1">
      <alignment horizontal="center" vertical="center" textRotation="90" shrinkToFit="1"/>
    </xf>
    <xf numFmtId="0" fontId="9" fillId="0" borderId="327" xfId="0" applyFont="1" applyBorder="1" applyAlignment="1" applyProtection="1">
      <alignment horizontal="center" vertical="center" textRotation="90" shrinkToFit="1"/>
    </xf>
    <xf numFmtId="0" fontId="4" fillId="13" borderId="146" xfId="0" applyNumberFormat="1" applyFont="1" applyFill="1" applyBorder="1" applyAlignment="1" applyProtection="1">
      <alignment horizontal="center" vertical="center"/>
      <protection locked="0"/>
    </xf>
    <xf numFmtId="0" fontId="12" fillId="0" borderId="146" xfId="0" applyNumberFormat="1" applyFont="1" applyBorder="1" applyAlignment="1" applyProtection="1">
      <alignment horizontal="center" vertical="center"/>
    </xf>
    <xf numFmtId="0" fontId="4" fillId="5" borderId="146" xfId="0" applyNumberFormat="1" applyFont="1" applyFill="1" applyBorder="1" applyAlignment="1" applyProtection="1">
      <alignment horizontal="center" vertical="center"/>
      <protection locked="0"/>
    </xf>
    <xf numFmtId="0" fontId="12" fillId="0" borderId="234" xfId="0" applyNumberFormat="1" applyFont="1" applyBorder="1" applyAlignment="1" applyProtection="1">
      <alignment horizontal="center" vertical="center"/>
    </xf>
    <xf numFmtId="0" fontId="12" fillId="0" borderId="290" xfId="0" applyNumberFormat="1" applyFont="1" applyBorder="1" applyAlignment="1" applyProtection="1">
      <alignment horizontal="center" vertical="center"/>
    </xf>
    <xf numFmtId="0" fontId="12" fillId="0" borderId="290" xfId="0" applyNumberFormat="1" applyFont="1" applyBorder="1" applyAlignment="1" applyProtection="1">
      <alignment horizontal="center" vertical="center"/>
      <protection locked="0"/>
    </xf>
    <xf numFmtId="0" fontId="5" fillId="6" borderId="176" xfId="0" applyNumberFormat="1" applyFont="1" applyFill="1" applyBorder="1" applyAlignment="1" applyProtection="1">
      <alignment horizontal="center" vertical="center"/>
    </xf>
    <xf numFmtId="0" fontId="11" fillId="3" borderId="135" xfId="0" applyNumberFormat="1" applyFont="1" applyFill="1" applyBorder="1" applyAlignment="1" applyProtection="1">
      <alignment horizontal="center" vertical="center"/>
    </xf>
    <xf numFmtId="0" fontId="0" fillId="19" borderId="334" xfId="0" applyFill="1" applyBorder="1"/>
    <xf numFmtId="0" fontId="5" fillId="5" borderId="176" xfId="0" applyNumberFormat="1" applyFont="1" applyFill="1" applyBorder="1" applyAlignment="1" applyProtection="1">
      <alignment horizontal="center" vertical="center"/>
    </xf>
    <xf numFmtId="0" fontId="11" fillId="3" borderId="302" xfId="0" applyNumberFormat="1" applyFont="1" applyFill="1" applyBorder="1" applyAlignment="1" applyProtection="1">
      <alignment horizontal="center" vertical="center"/>
    </xf>
    <xf numFmtId="0" fontId="5" fillId="5" borderId="176" xfId="0" applyFont="1" applyFill="1" applyBorder="1" applyAlignment="1" applyProtection="1">
      <alignment horizontal="center" vertical="center"/>
    </xf>
    <xf numFmtId="0" fontId="19" fillId="10" borderId="322" xfId="0" applyFont="1" applyFill="1" applyBorder="1" applyAlignment="1" applyProtection="1">
      <alignment horizontal="center" vertical="center"/>
    </xf>
    <xf numFmtId="0" fontId="21" fillId="9" borderId="255" xfId="0" applyFont="1" applyFill="1" applyBorder="1" applyAlignment="1" applyProtection="1">
      <alignment horizontal="center" vertical="center" shrinkToFit="1"/>
    </xf>
    <xf numFmtId="0" fontId="21" fillId="9" borderId="241" xfId="0" applyFont="1" applyFill="1" applyBorder="1" applyAlignment="1" applyProtection="1">
      <alignment horizontal="center" vertical="center" shrinkToFit="1"/>
    </xf>
    <xf numFmtId="0" fontId="19" fillId="9" borderId="239" xfId="0" applyFont="1" applyFill="1" applyBorder="1" applyAlignment="1" applyProtection="1">
      <alignment horizontal="center" vertical="center" shrinkToFit="1"/>
    </xf>
    <xf numFmtId="0" fontId="21" fillId="9" borderId="207" xfId="0" applyFont="1" applyFill="1" applyBorder="1" applyAlignment="1" applyProtection="1">
      <alignment horizontal="center" vertical="center" shrinkToFit="1"/>
    </xf>
    <xf numFmtId="0" fontId="21" fillId="9" borderId="187" xfId="0" applyFont="1" applyFill="1" applyBorder="1" applyAlignment="1" applyProtection="1">
      <alignment horizontal="center" vertical="center" shrinkToFit="1"/>
    </xf>
    <xf numFmtId="0" fontId="21" fillId="9" borderId="70" xfId="0" applyFont="1" applyFill="1" applyBorder="1" applyAlignment="1" applyProtection="1">
      <alignment horizontal="center" vertical="center" shrinkToFit="1"/>
    </xf>
    <xf numFmtId="164" fontId="19" fillId="9" borderId="137" xfId="0" applyNumberFormat="1" applyFont="1" applyFill="1" applyBorder="1" applyAlignment="1" applyProtection="1">
      <alignment horizontal="center" vertical="center" shrinkToFit="1"/>
    </xf>
    <xf numFmtId="0" fontId="21" fillId="9" borderId="263" xfId="0" applyFont="1" applyFill="1" applyBorder="1" applyAlignment="1" applyProtection="1">
      <alignment horizontal="center" vertical="center" shrinkToFit="1"/>
    </xf>
    <xf numFmtId="0" fontId="21" fillId="9" borderId="234" xfId="0" applyNumberFormat="1" applyFont="1" applyFill="1" applyBorder="1" applyAlignment="1" applyProtection="1">
      <alignment horizontal="center" vertical="center" shrinkToFit="1"/>
    </xf>
    <xf numFmtId="0" fontId="21" fillId="9" borderId="299" xfId="0" applyFont="1" applyFill="1" applyBorder="1" applyAlignment="1" applyProtection="1">
      <alignment horizontal="center" vertical="center" shrinkToFit="1"/>
    </xf>
    <xf numFmtId="0" fontId="21" fillId="9" borderId="300" xfId="0" applyFont="1" applyFill="1" applyBorder="1" applyAlignment="1" applyProtection="1">
      <alignment horizontal="center" vertical="center" shrinkToFit="1"/>
    </xf>
    <xf numFmtId="0" fontId="21" fillId="9" borderId="301" xfId="0" applyFont="1" applyFill="1" applyBorder="1" applyAlignment="1" applyProtection="1">
      <alignment horizontal="center" vertical="center" shrinkToFit="1"/>
    </xf>
    <xf numFmtId="0" fontId="21" fillId="9" borderId="302" xfId="0" applyFont="1" applyFill="1" applyBorder="1" applyAlignment="1" applyProtection="1">
      <alignment horizontal="center" vertical="center" shrinkToFit="1"/>
    </xf>
    <xf numFmtId="0" fontId="21" fillId="9" borderId="303" xfId="0" applyFont="1" applyFill="1" applyBorder="1" applyAlignment="1" applyProtection="1">
      <alignment horizontal="center" vertical="center" shrinkToFit="1"/>
    </xf>
    <xf numFmtId="0" fontId="21" fillId="9" borderId="205" xfId="0" applyFont="1" applyFill="1" applyBorder="1" applyAlignment="1" applyProtection="1">
      <alignment horizontal="center" vertical="center" shrinkToFit="1"/>
    </xf>
    <xf numFmtId="0" fontId="21" fillId="9" borderId="285" xfId="0" applyFont="1" applyFill="1" applyBorder="1" applyAlignment="1" applyProtection="1">
      <alignment horizontal="center" vertical="center" shrinkToFit="1"/>
    </xf>
    <xf numFmtId="0" fontId="21" fillId="9" borderId="286" xfId="0" applyFont="1" applyFill="1" applyBorder="1" applyAlignment="1" applyProtection="1">
      <alignment horizontal="center" vertical="center" shrinkToFit="1"/>
    </xf>
    <xf numFmtId="0" fontId="21" fillId="9" borderId="238" xfId="0" applyFont="1" applyFill="1" applyBorder="1" applyAlignment="1" applyProtection="1">
      <alignment horizontal="center" vertical="center" shrinkToFit="1"/>
    </xf>
    <xf numFmtId="0" fontId="21" fillId="9" borderId="188" xfId="0" applyFont="1" applyFill="1" applyBorder="1" applyAlignment="1" applyProtection="1">
      <alignment horizontal="center" vertical="center" shrinkToFit="1"/>
    </xf>
    <xf numFmtId="0" fontId="21" fillId="9" borderId="146" xfId="0" applyFont="1" applyFill="1" applyBorder="1" applyAlignment="1" applyProtection="1">
      <alignment horizontal="center" vertical="center" shrinkToFit="1"/>
    </xf>
    <xf numFmtId="0" fontId="21" fillId="9" borderId="81" xfId="0" applyFont="1" applyFill="1" applyBorder="1" applyAlignment="1" applyProtection="1">
      <alignment horizontal="center" vertical="center" shrinkToFit="1"/>
    </xf>
    <xf numFmtId="0" fontId="21" fillId="9" borderId="18" xfId="0" applyFont="1" applyFill="1" applyBorder="1" applyAlignment="1" applyProtection="1">
      <alignment horizontal="center" vertical="center" shrinkToFit="1"/>
    </xf>
    <xf numFmtId="0" fontId="21" fillId="9" borderId="14" xfId="0" applyFont="1" applyFill="1" applyBorder="1" applyAlignment="1" applyProtection="1">
      <alignment horizontal="center" vertical="center" shrinkToFit="1"/>
    </xf>
    <xf numFmtId="0" fontId="21" fillId="9" borderId="135" xfId="0" applyFont="1" applyFill="1" applyBorder="1" applyAlignment="1" applyProtection="1">
      <alignment horizontal="center" vertical="center" shrinkToFit="1"/>
    </xf>
    <xf numFmtId="0" fontId="21" fillId="9" borderId="165" xfId="0" applyFont="1" applyFill="1" applyBorder="1" applyAlignment="1" applyProtection="1">
      <alignment horizontal="center" vertical="center" shrinkToFit="1"/>
    </xf>
    <xf numFmtId="0" fontId="21" fillId="9" borderId="196" xfId="0" applyFont="1" applyFill="1" applyBorder="1" applyAlignment="1" applyProtection="1">
      <alignment horizontal="center" vertical="center" shrinkToFit="1"/>
    </xf>
    <xf numFmtId="0" fontId="21" fillId="9" borderId="118" xfId="0" applyFont="1" applyFill="1" applyBorder="1" applyAlignment="1" applyProtection="1">
      <alignment horizontal="center" vertical="center" shrinkToFit="1"/>
    </xf>
    <xf numFmtId="0" fontId="21" fillId="9" borderId="83" xfId="0" applyFont="1" applyFill="1" applyBorder="1" applyAlignment="1" applyProtection="1">
      <alignment horizontal="center" vertical="center" shrinkToFit="1"/>
    </xf>
    <xf numFmtId="0" fontId="21" fillId="9" borderId="53" xfId="0" applyFont="1" applyFill="1" applyBorder="1" applyAlignment="1" applyProtection="1">
      <alignment horizontal="center" vertical="center" shrinkToFit="1"/>
    </xf>
    <xf numFmtId="0" fontId="21" fillId="9" borderId="85" xfId="0" applyFont="1" applyFill="1" applyBorder="1" applyAlignment="1" applyProtection="1">
      <alignment horizontal="center" vertical="center" shrinkToFit="1"/>
    </xf>
    <xf numFmtId="0" fontId="21" fillId="9" borderId="156" xfId="0" applyFont="1" applyFill="1" applyBorder="1" applyAlignment="1" applyProtection="1">
      <alignment horizontal="center" vertical="center" shrinkToFit="1"/>
    </xf>
    <xf numFmtId="0" fontId="4" fillId="6" borderId="283" xfId="0" applyFont="1" applyFill="1" applyBorder="1" applyAlignment="1" applyProtection="1">
      <alignment horizontal="center" vertical="center" shrinkToFit="1"/>
      <protection locked="0"/>
    </xf>
    <xf numFmtId="0" fontId="4" fillId="6" borderId="284" xfId="0" applyFont="1" applyFill="1" applyBorder="1" applyAlignment="1" applyProtection="1">
      <alignment horizontal="center" vertical="center" shrinkToFit="1"/>
      <protection locked="0"/>
    </xf>
    <xf numFmtId="0" fontId="4" fillId="6" borderId="85" xfId="0" applyFont="1" applyFill="1" applyBorder="1" applyAlignment="1" applyProtection="1">
      <alignment horizontal="center" vertical="center" shrinkToFit="1"/>
      <protection locked="0"/>
    </xf>
    <xf numFmtId="0" fontId="4" fillId="6" borderId="86" xfId="0" applyFont="1" applyFill="1" applyBorder="1" applyAlignment="1" applyProtection="1">
      <alignment horizontal="center" vertical="center" shrinkToFit="1"/>
      <protection locked="0"/>
    </xf>
    <xf numFmtId="0" fontId="21" fillId="9" borderId="336" xfId="0" applyFont="1" applyFill="1" applyBorder="1" applyAlignment="1" applyProtection="1">
      <alignment horizontal="center" vertical="center" shrinkToFit="1"/>
    </xf>
    <xf numFmtId="0" fontId="5" fillId="11" borderId="337" xfId="0" applyFont="1" applyFill="1" applyBorder="1" applyAlignment="1" applyProtection="1">
      <alignment horizontal="center" vertical="center"/>
    </xf>
    <xf numFmtId="0" fontId="5" fillId="10" borderId="337" xfId="0" applyFont="1" applyFill="1" applyBorder="1" applyAlignment="1" applyProtection="1">
      <alignment horizontal="center" vertical="center"/>
    </xf>
    <xf numFmtId="0" fontId="5" fillId="10" borderId="331" xfId="0" applyFont="1" applyFill="1" applyBorder="1" applyAlignment="1" applyProtection="1">
      <alignment horizontal="center" vertical="center"/>
    </xf>
    <xf numFmtId="0" fontId="21" fillId="9" borderId="338" xfId="0" applyFont="1" applyFill="1" applyBorder="1" applyAlignment="1" applyProtection="1">
      <alignment horizontal="center" vertical="center" shrinkToFit="1"/>
    </xf>
    <xf numFmtId="0" fontId="9" fillId="0" borderId="340" xfId="0" applyFont="1" applyBorder="1" applyAlignment="1" applyProtection="1">
      <alignment horizontal="center" vertical="center" textRotation="90" shrinkToFit="1"/>
    </xf>
    <xf numFmtId="0" fontId="11" fillId="3" borderId="239" xfId="0" applyNumberFormat="1" applyFont="1" applyFill="1" applyBorder="1" applyAlignment="1" applyProtection="1">
      <alignment horizontal="center" vertical="center"/>
    </xf>
    <xf numFmtId="0" fontId="11" fillId="3" borderId="239" xfId="0" applyFont="1" applyFill="1" applyBorder="1" applyAlignment="1" applyProtection="1">
      <alignment horizontal="center" vertical="center"/>
    </xf>
    <xf numFmtId="0" fontId="5" fillId="20" borderId="27" xfId="0" applyNumberFormat="1" applyFont="1" applyFill="1" applyBorder="1" applyAlignment="1" applyProtection="1">
      <alignment horizontal="center" vertical="center"/>
    </xf>
    <xf numFmtId="0" fontId="11" fillId="0" borderId="341" xfId="0" applyFont="1" applyBorder="1" applyAlignment="1" applyProtection="1">
      <alignment horizontal="center" vertical="center"/>
    </xf>
    <xf numFmtId="0" fontId="5" fillId="12" borderId="275" xfId="0" applyFont="1" applyFill="1" applyBorder="1" applyAlignment="1" applyProtection="1">
      <alignment horizontal="center" vertical="center"/>
    </xf>
    <xf numFmtId="0" fontId="28" fillId="19" borderId="174" xfId="0" applyFont="1" applyFill="1" applyBorder="1"/>
    <xf numFmtId="0" fontId="5" fillId="5" borderId="135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/>
    <xf numFmtId="0" fontId="29" fillId="0" borderId="66" xfId="0" applyFont="1" applyBorder="1" applyAlignment="1" applyProtection="1">
      <alignment horizontal="center" vertical="center" shrinkToFit="1"/>
    </xf>
    <xf numFmtId="0" fontId="29" fillId="0" borderId="68" xfId="0" applyFont="1" applyBorder="1" applyAlignment="1" applyProtection="1">
      <alignment horizontal="center" vertical="center" shrinkToFit="1"/>
    </xf>
    <xf numFmtId="0" fontId="30" fillId="0" borderId="177" xfId="0" applyFont="1" applyBorder="1" applyAlignment="1" applyProtection="1">
      <alignment horizontal="center" vertical="center" textRotation="90" shrinkToFit="1"/>
    </xf>
    <xf numFmtId="0" fontId="5" fillId="5" borderId="178" xfId="0" applyFont="1" applyFill="1" applyBorder="1" applyAlignment="1" applyProtection="1">
      <alignment horizontal="center" vertical="center" shrinkToFit="1"/>
    </xf>
    <xf numFmtId="0" fontId="5" fillId="5" borderId="179" xfId="0" applyFont="1" applyFill="1" applyBorder="1" applyAlignment="1" applyProtection="1">
      <alignment horizontal="center" vertical="center" shrinkToFit="1"/>
    </xf>
    <xf numFmtId="0" fontId="19" fillId="16" borderId="233" xfId="0" applyFont="1" applyFill="1" applyBorder="1" applyAlignment="1" applyProtection="1">
      <alignment horizontal="center" vertical="center" shrinkToFit="1"/>
    </xf>
    <xf numFmtId="0" fontId="5" fillId="6" borderId="108" xfId="0" applyFont="1" applyFill="1" applyBorder="1" applyAlignment="1" applyProtection="1">
      <alignment horizontal="center" vertical="center" shrinkToFit="1"/>
    </xf>
    <xf numFmtId="0" fontId="5" fillId="6" borderId="179" xfId="0" applyFont="1" applyFill="1" applyBorder="1" applyAlignment="1" applyProtection="1">
      <alignment horizontal="center" vertical="center" shrinkToFit="1"/>
    </xf>
    <xf numFmtId="0" fontId="19" fillId="16" borderId="180" xfId="0" applyFont="1" applyFill="1" applyBorder="1" applyAlignment="1" applyProtection="1">
      <alignment horizontal="center" vertical="center" shrinkToFit="1"/>
    </xf>
    <xf numFmtId="0" fontId="5" fillId="5" borderId="108" xfId="0" applyFont="1" applyFill="1" applyBorder="1" applyAlignment="1" applyProtection="1">
      <alignment horizontal="center" vertical="center" shrinkToFit="1"/>
    </xf>
    <xf numFmtId="0" fontId="19" fillId="16" borderId="298" xfId="0" applyFont="1" applyFill="1" applyBorder="1" applyAlignment="1" applyProtection="1">
      <alignment horizontal="center" vertical="center" shrinkToFit="1"/>
    </xf>
    <xf numFmtId="0" fontId="19" fillId="16" borderId="179" xfId="0" applyFont="1" applyFill="1" applyBorder="1" applyAlignment="1" applyProtection="1">
      <alignment horizontal="center" vertical="center" shrinkToFit="1"/>
    </xf>
    <xf numFmtId="0" fontId="28" fillId="19" borderId="119" xfId="0" applyFont="1" applyFill="1" applyBorder="1"/>
    <xf numFmtId="0" fontId="28" fillId="19" borderId="57" xfId="0" applyFont="1" applyFill="1" applyBorder="1"/>
    <xf numFmtId="0" fontId="5" fillId="5" borderId="26" xfId="0" applyFont="1" applyFill="1" applyBorder="1" applyAlignment="1" applyProtection="1">
      <alignment horizontal="center" vertical="center" shrinkToFit="1"/>
      <protection locked="0"/>
    </xf>
    <xf numFmtId="0" fontId="5" fillId="5" borderId="67" xfId="0" applyFont="1" applyFill="1" applyBorder="1" applyAlignment="1" applyProtection="1">
      <alignment horizontal="center" vertical="center" shrinkToFit="1"/>
      <protection locked="0"/>
    </xf>
    <xf numFmtId="0" fontId="5" fillId="16" borderId="269" xfId="0" applyFont="1" applyFill="1" applyBorder="1" applyAlignment="1" applyProtection="1">
      <alignment horizontal="center" vertical="center" shrinkToFit="1"/>
      <protection locked="0"/>
    </xf>
    <xf numFmtId="0" fontId="5" fillId="6" borderId="337" xfId="0" applyFont="1" applyFill="1" applyBorder="1" applyAlignment="1" applyProtection="1">
      <alignment horizontal="center" vertical="center" shrinkToFit="1"/>
      <protection locked="0"/>
    </xf>
    <xf numFmtId="0" fontId="5" fillId="6" borderId="67" xfId="0" applyFont="1" applyFill="1" applyBorder="1" applyAlignment="1" applyProtection="1">
      <alignment horizontal="center" vertical="center" shrinkToFit="1"/>
      <protection locked="0"/>
    </xf>
    <xf numFmtId="0" fontId="5" fillId="16" borderId="333" xfId="0" applyFont="1" applyFill="1" applyBorder="1" applyAlignment="1" applyProtection="1">
      <alignment horizontal="center" vertical="center" shrinkToFit="1"/>
      <protection locked="0"/>
    </xf>
    <xf numFmtId="0" fontId="5" fillId="5" borderId="337" xfId="0" applyFont="1" applyFill="1" applyBorder="1" applyAlignment="1" applyProtection="1">
      <alignment horizontal="center" vertical="center" shrinkToFit="1"/>
      <protection locked="0"/>
    </xf>
    <xf numFmtId="0" fontId="19" fillId="16" borderId="269" xfId="0" applyFont="1" applyFill="1" applyBorder="1" applyAlignment="1" applyProtection="1">
      <alignment horizontal="center" vertical="center" shrinkToFit="1"/>
      <protection locked="0"/>
    </xf>
    <xf numFmtId="0" fontId="19" fillId="16" borderId="333" xfId="0" applyFont="1" applyFill="1" applyBorder="1" applyAlignment="1" applyProtection="1">
      <alignment horizontal="center" vertical="center" shrinkToFit="1"/>
      <protection locked="0"/>
    </xf>
    <xf numFmtId="0" fontId="5" fillId="16" borderId="67" xfId="0" applyFont="1" applyFill="1" applyBorder="1" applyAlignment="1" applyProtection="1">
      <alignment horizontal="center" vertical="center" shrinkToFit="1"/>
      <protection locked="0"/>
    </xf>
    <xf numFmtId="0" fontId="4" fillId="5" borderId="343" xfId="0" applyFont="1" applyFill="1" applyBorder="1" applyAlignment="1" applyProtection="1">
      <alignment horizontal="center" vertical="center" shrinkToFit="1"/>
      <protection locked="0"/>
    </xf>
    <xf numFmtId="0" fontId="22" fillId="5" borderId="343" xfId="0" applyFont="1" applyFill="1" applyBorder="1" applyAlignment="1" applyProtection="1">
      <alignment horizontal="center" vertical="center" shrinkToFit="1"/>
      <protection locked="0"/>
    </xf>
    <xf numFmtId="0" fontId="0" fillId="19" borderId="341" xfId="0" applyFill="1" applyBorder="1"/>
    <xf numFmtId="0" fontId="0" fillId="0" borderId="345" xfId="0" applyBorder="1"/>
    <xf numFmtId="0" fontId="0" fillId="0" borderId="346" xfId="0" applyBorder="1"/>
    <xf numFmtId="0" fontId="0" fillId="0" borderId="347" xfId="0" applyBorder="1"/>
    <xf numFmtId="0" fontId="4" fillId="5" borderId="200" xfId="0" applyFont="1" applyFill="1" applyBorder="1" applyAlignment="1" applyProtection="1">
      <alignment horizontal="center" vertical="center" shrinkToFit="1"/>
      <protection locked="0"/>
    </xf>
    <xf numFmtId="0" fontId="4" fillId="6" borderId="200" xfId="0" applyFont="1" applyFill="1" applyBorder="1" applyAlignment="1" applyProtection="1">
      <alignment horizontal="center" vertical="center" shrinkToFit="1"/>
      <protection locked="0"/>
    </xf>
    <xf numFmtId="0" fontId="22" fillId="5" borderId="200" xfId="0" applyFont="1" applyFill="1" applyBorder="1" applyAlignment="1" applyProtection="1">
      <alignment horizontal="center" vertical="center" shrinkToFit="1"/>
      <protection locked="0"/>
    </xf>
    <xf numFmtId="0" fontId="22" fillId="5" borderId="59" xfId="0" applyFont="1" applyFill="1" applyBorder="1" applyAlignment="1" applyProtection="1">
      <alignment horizontal="center" vertical="center" shrinkToFit="1"/>
      <protection locked="0"/>
    </xf>
    <xf numFmtId="0" fontId="22" fillId="5" borderId="202" xfId="0" applyFont="1" applyFill="1" applyBorder="1" applyAlignment="1" applyProtection="1">
      <alignment horizontal="center" vertical="center" shrinkToFit="1"/>
      <protection locked="0"/>
    </xf>
    <xf numFmtId="0" fontId="4" fillId="6" borderId="202" xfId="0" applyFont="1" applyFill="1" applyBorder="1" applyAlignment="1" applyProtection="1">
      <alignment horizontal="center" vertical="center" shrinkToFit="1"/>
      <protection locked="0"/>
    </xf>
    <xf numFmtId="0" fontId="4" fillId="5" borderId="202" xfId="0" applyFont="1" applyFill="1" applyBorder="1" applyAlignment="1" applyProtection="1">
      <alignment horizontal="center" vertical="center" shrinkToFit="1"/>
      <protection locked="0"/>
    </xf>
    <xf numFmtId="0" fontId="20" fillId="5" borderId="220" xfId="0" applyFont="1" applyFill="1" applyBorder="1" applyAlignment="1" applyProtection="1">
      <alignment horizontal="center" vertical="center" shrinkToFit="1"/>
    </xf>
    <xf numFmtId="0" fontId="5" fillId="6" borderId="220" xfId="0" applyFont="1" applyFill="1" applyBorder="1" applyAlignment="1" applyProtection="1">
      <alignment horizontal="center" vertical="center" shrinkToFit="1"/>
    </xf>
    <xf numFmtId="0" fontId="5" fillId="5" borderId="220" xfId="0" applyFont="1" applyFill="1" applyBorder="1" applyAlignment="1" applyProtection="1">
      <alignment horizontal="center" vertical="center" shrinkToFit="1"/>
    </xf>
    <xf numFmtId="0" fontId="19" fillId="9" borderId="348" xfId="0" applyFont="1" applyFill="1" applyBorder="1" applyAlignment="1" applyProtection="1">
      <alignment horizontal="center" vertical="center" shrinkToFit="1"/>
    </xf>
    <xf numFmtId="0" fontId="5" fillId="10" borderId="335" xfId="0" applyFont="1" applyFill="1" applyBorder="1" applyAlignment="1" applyProtection="1">
      <alignment horizontal="center" vertical="center"/>
    </xf>
    <xf numFmtId="0" fontId="5" fillId="10" borderId="220" xfId="0" applyFont="1" applyFill="1" applyBorder="1" applyAlignment="1" applyProtection="1">
      <alignment horizontal="center" vertical="center"/>
    </xf>
    <xf numFmtId="0" fontId="5" fillId="11" borderId="220" xfId="0" applyFont="1" applyFill="1" applyBorder="1" applyAlignment="1" applyProtection="1">
      <alignment horizontal="center" vertical="center"/>
    </xf>
    <xf numFmtId="0" fontId="19" fillId="9" borderId="348" xfId="0" applyFont="1" applyFill="1" applyBorder="1" applyAlignment="1" applyProtection="1">
      <alignment horizontal="center" vertical="center"/>
    </xf>
    <xf numFmtId="0" fontId="4" fillId="5" borderId="94" xfId="0" applyFont="1" applyFill="1" applyBorder="1" applyAlignment="1" applyProtection="1">
      <alignment horizontal="center" vertical="center" shrinkToFit="1"/>
      <protection locked="0"/>
    </xf>
    <xf numFmtId="0" fontId="5" fillId="5" borderId="337" xfId="0" applyFont="1" applyFill="1" applyBorder="1" applyAlignment="1" applyProtection="1">
      <alignment horizontal="center" vertical="center" shrinkToFit="1"/>
    </xf>
    <xf numFmtId="0" fontId="21" fillId="9" borderId="349" xfId="0" applyFont="1" applyFill="1" applyBorder="1" applyAlignment="1" applyProtection="1">
      <alignment horizontal="center" vertical="center" shrinkToFit="1"/>
    </xf>
    <xf numFmtId="0" fontId="4" fillId="6" borderId="94" xfId="0" applyFont="1" applyFill="1" applyBorder="1" applyAlignment="1" applyProtection="1">
      <alignment horizontal="center" vertical="center" shrinkToFit="1"/>
      <protection locked="0"/>
    </xf>
    <xf numFmtId="0" fontId="5" fillId="6" borderId="337" xfId="0" applyFont="1" applyFill="1" applyBorder="1" applyAlignment="1" applyProtection="1">
      <alignment horizontal="center" vertical="center" shrinkToFit="1"/>
    </xf>
    <xf numFmtId="0" fontId="5" fillId="10" borderId="350" xfId="0" applyFont="1" applyFill="1" applyBorder="1" applyAlignment="1" applyProtection="1">
      <alignment horizontal="center" vertical="center"/>
    </xf>
    <xf numFmtId="0" fontId="21" fillId="9" borderId="351" xfId="0" applyFont="1" applyFill="1" applyBorder="1" applyAlignment="1" applyProtection="1">
      <alignment horizontal="center" vertical="center" shrinkToFit="1"/>
    </xf>
    <xf numFmtId="0" fontId="19" fillId="9" borderId="350" xfId="0" applyFont="1" applyFill="1" applyBorder="1" applyAlignment="1" applyProtection="1">
      <alignment horizontal="center" vertical="center" shrinkToFit="1"/>
    </xf>
    <xf numFmtId="0" fontId="4" fillId="6" borderId="352" xfId="0" applyFont="1" applyFill="1" applyBorder="1" applyAlignment="1" applyProtection="1">
      <alignment horizontal="center" vertical="center" shrinkToFit="1"/>
      <protection locked="0"/>
    </xf>
    <xf numFmtId="0" fontId="21" fillId="9" borderId="353" xfId="0" applyFont="1" applyFill="1" applyBorder="1" applyAlignment="1" applyProtection="1">
      <alignment horizontal="center" vertical="center" shrinkToFit="1"/>
    </xf>
    <xf numFmtId="0" fontId="19" fillId="9" borderId="350" xfId="0" applyFont="1" applyFill="1" applyBorder="1" applyAlignment="1" applyProtection="1">
      <alignment horizontal="center" vertical="center"/>
    </xf>
    <xf numFmtId="0" fontId="4" fillId="5" borderId="296" xfId="0" applyFont="1" applyFill="1" applyBorder="1" applyAlignment="1" applyProtection="1">
      <alignment horizontal="center" vertical="center" shrinkToFit="1"/>
      <protection locked="0"/>
    </xf>
    <xf numFmtId="0" fontId="19" fillId="0" borderId="348" xfId="0" applyFont="1" applyFill="1" applyBorder="1" applyAlignment="1" applyProtection="1">
      <alignment horizontal="center" vertical="center"/>
    </xf>
    <xf numFmtId="0" fontId="5" fillId="0" borderId="337" xfId="0" applyFont="1" applyFill="1" applyBorder="1" applyAlignment="1" applyProtection="1">
      <alignment horizontal="center" vertical="center" shrinkToFit="1"/>
    </xf>
    <xf numFmtId="0" fontId="4" fillId="13" borderId="21" xfId="0" applyNumberFormat="1" applyFont="1" applyFill="1" applyBorder="1" applyAlignment="1" applyProtection="1">
      <alignment horizontal="center" vertical="center"/>
      <protection locked="0"/>
    </xf>
    <xf numFmtId="0" fontId="4" fillId="5" borderId="21" xfId="0" applyNumberFormat="1" applyFont="1" applyFill="1" applyBorder="1" applyAlignment="1" applyProtection="1">
      <alignment horizontal="center" vertical="center"/>
      <protection locked="0"/>
    </xf>
    <xf numFmtId="0" fontId="14" fillId="14" borderId="30" xfId="0" applyFont="1" applyFill="1" applyBorder="1" applyAlignment="1" applyProtection="1">
      <alignment horizontal="right" wrapText="1" indent="7"/>
    </xf>
    <xf numFmtId="0" fontId="0" fillId="0" borderId="57" xfId="0" applyFill="1" applyBorder="1"/>
    <xf numFmtId="0" fontId="6" fillId="0" borderId="200" xfId="0" applyFont="1" applyFill="1" applyBorder="1" applyAlignment="1" applyProtection="1">
      <alignment horizontal="center" vertical="center"/>
    </xf>
    <xf numFmtId="0" fontId="12" fillId="0" borderId="290" xfId="0" applyNumberFormat="1" applyFont="1" applyFill="1" applyBorder="1" applyAlignment="1" applyProtection="1">
      <alignment horizontal="center" vertical="center"/>
    </xf>
    <xf numFmtId="0" fontId="23" fillId="18" borderId="176" xfId="0" applyFont="1" applyFill="1" applyBorder="1" applyAlignment="1" applyProtection="1">
      <alignment horizontal="center" vertical="center"/>
    </xf>
    <xf numFmtId="0" fontId="10" fillId="9" borderId="202" xfId="0" applyFont="1" applyFill="1" applyBorder="1" applyAlignment="1" applyProtection="1">
      <alignment horizontal="center" vertical="center" shrinkToFit="1"/>
    </xf>
    <xf numFmtId="0" fontId="23" fillId="0" borderId="341" xfId="0" applyFont="1" applyFill="1" applyBorder="1" applyAlignment="1" applyProtection="1">
      <alignment horizontal="center" vertical="center" wrapText="1" shrinkToFit="1"/>
    </xf>
    <xf numFmtId="0" fontId="23" fillId="0" borderId="176" xfId="0" applyFont="1" applyFill="1" applyBorder="1" applyAlignment="1" applyProtection="1">
      <alignment horizontal="center" vertical="center" shrinkToFit="1"/>
    </xf>
    <xf numFmtId="0" fontId="23" fillId="0" borderId="331" xfId="0" applyFont="1" applyFill="1" applyBorder="1" applyAlignment="1" applyProtection="1">
      <alignment horizontal="center" vertical="center" shrinkToFit="1"/>
    </xf>
    <xf numFmtId="0" fontId="19" fillId="0" borderId="134" xfId="0" applyFont="1" applyBorder="1" applyAlignment="1" applyProtection="1">
      <alignment horizontal="center" vertical="center" shrinkToFit="1"/>
    </xf>
    <xf numFmtId="0" fontId="19" fillId="4" borderId="323" xfId="0" applyFont="1" applyFill="1" applyBorder="1" applyAlignment="1" applyProtection="1">
      <alignment horizontal="center" vertical="center" shrinkToFit="1"/>
    </xf>
    <xf numFmtId="0" fontId="20" fillId="10" borderId="322" xfId="0" applyFont="1" applyFill="1" applyBorder="1" applyAlignment="1" applyProtection="1">
      <alignment horizontal="center" vertical="center"/>
    </xf>
    <xf numFmtId="0" fontId="22" fillId="5" borderId="99" xfId="0" applyFont="1" applyFill="1" applyBorder="1" applyAlignment="1" applyProtection="1">
      <alignment horizontal="center" vertical="center" shrinkToFit="1"/>
      <protection locked="0"/>
    </xf>
    <xf numFmtId="0" fontId="4" fillId="6" borderId="343" xfId="0" applyFont="1" applyFill="1" applyBorder="1" applyAlignment="1" applyProtection="1">
      <alignment horizontal="center" vertical="center" shrinkToFit="1"/>
      <protection locked="0"/>
    </xf>
    <xf numFmtId="0" fontId="10" fillId="0" borderId="352" xfId="0" applyFont="1" applyFill="1" applyBorder="1" applyAlignment="1" applyProtection="1">
      <alignment horizontal="center" vertical="center" shrinkToFit="1"/>
    </xf>
    <xf numFmtId="164" fontId="31" fillId="14" borderId="27" xfId="0" applyNumberFormat="1" applyFont="1" applyFill="1" applyBorder="1" applyAlignment="1" applyProtection="1">
      <alignment horizontal="center" vertical="center"/>
    </xf>
    <xf numFmtId="0" fontId="19" fillId="9" borderId="10" xfId="0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 applyProtection="1">
      <alignment horizontal="center" vertical="center" shrinkToFit="1"/>
    </xf>
    <xf numFmtId="0" fontId="24" fillId="9" borderId="202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/>
    </xf>
    <xf numFmtId="0" fontId="5" fillId="2" borderId="321" xfId="0" applyFont="1" applyFill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9" fillId="0" borderId="331" xfId="0" applyFont="1" applyBorder="1" applyAlignment="1" applyProtection="1">
      <alignment horizontal="center" vertical="center"/>
    </xf>
    <xf numFmtId="0" fontId="11" fillId="0" borderId="224" xfId="0" applyFont="1" applyBorder="1" applyAlignment="1" applyProtection="1">
      <alignment horizontal="center" vertical="center"/>
    </xf>
    <xf numFmtId="0" fontId="4" fillId="5" borderId="53" xfId="0" applyFont="1" applyFill="1" applyBorder="1" applyAlignment="1" applyProtection="1">
      <alignment horizontal="center" vertical="center" shrinkToFit="1"/>
      <protection locked="0"/>
    </xf>
    <xf numFmtId="0" fontId="4" fillId="6" borderId="53" xfId="0" applyFont="1" applyFill="1" applyBorder="1" applyAlignment="1" applyProtection="1">
      <alignment horizontal="center" vertical="center" shrinkToFit="1"/>
      <protection locked="0"/>
    </xf>
    <xf numFmtId="0" fontId="4" fillId="5" borderId="221" xfId="0" applyFont="1" applyFill="1" applyBorder="1" applyAlignment="1" applyProtection="1">
      <alignment horizontal="center" vertical="center" shrinkToFit="1"/>
      <protection locked="0"/>
    </xf>
    <xf numFmtId="0" fontId="4" fillId="6" borderId="221" xfId="0" applyFont="1" applyFill="1" applyBorder="1" applyAlignment="1" applyProtection="1">
      <alignment horizontal="center" vertical="center" shrinkToFit="1"/>
      <protection locked="0"/>
    </xf>
    <xf numFmtId="0" fontId="22" fillId="5" borderId="226" xfId="0" applyFont="1" applyFill="1" applyBorder="1" applyAlignment="1" applyProtection="1">
      <alignment horizontal="center" vertical="center" shrinkToFit="1"/>
      <protection locked="0"/>
    </xf>
    <xf numFmtId="0" fontId="22" fillId="5" borderId="221" xfId="0" applyFont="1" applyFill="1" applyBorder="1" applyAlignment="1" applyProtection="1">
      <alignment horizontal="center" vertical="center" shrinkToFit="1"/>
      <protection locked="0"/>
    </xf>
    <xf numFmtId="0" fontId="4" fillId="6" borderId="229" xfId="0" applyFont="1" applyFill="1" applyBorder="1" applyAlignment="1" applyProtection="1">
      <alignment horizontal="center" vertical="center" shrinkToFit="1"/>
      <protection locked="0"/>
    </xf>
    <xf numFmtId="0" fontId="4" fillId="5" borderId="229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/>
    </xf>
    <xf numFmtId="0" fontId="4" fillId="5" borderId="354" xfId="0" applyFont="1" applyFill="1" applyBorder="1" applyAlignment="1" applyProtection="1">
      <alignment horizontal="center" vertical="center" shrinkToFit="1"/>
      <protection locked="0"/>
    </xf>
    <xf numFmtId="0" fontId="4" fillId="6" borderId="354" xfId="0" applyFont="1" applyFill="1" applyBorder="1" applyAlignment="1" applyProtection="1">
      <alignment horizontal="center" vertical="center" shrinkToFit="1"/>
      <protection locked="0"/>
    </xf>
    <xf numFmtId="0" fontId="5" fillId="10" borderId="355" xfId="0" applyFont="1" applyFill="1" applyBorder="1" applyAlignment="1" applyProtection="1">
      <alignment horizontal="center" vertical="center"/>
    </xf>
    <xf numFmtId="0" fontId="5" fillId="10" borderId="231" xfId="0" applyFont="1" applyFill="1" applyBorder="1" applyAlignment="1" applyProtection="1">
      <alignment horizontal="center" vertical="center"/>
    </xf>
    <xf numFmtId="0" fontId="19" fillId="9" borderId="356" xfId="0" applyFont="1" applyFill="1" applyBorder="1" applyAlignment="1" applyProtection="1">
      <alignment horizontal="center" vertical="center"/>
    </xf>
    <xf numFmtId="0" fontId="5" fillId="11" borderId="231" xfId="0" applyFont="1" applyFill="1" applyBorder="1" applyAlignment="1" applyProtection="1">
      <alignment horizontal="center" vertical="center"/>
    </xf>
    <xf numFmtId="0" fontId="19" fillId="9" borderId="357" xfId="0" applyFont="1" applyFill="1" applyBorder="1" applyAlignment="1" applyProtection="1">
      <alignment horizontal="center" vertical="center"/>
    </xf>
    <xf numFmtId="0" fontId="5" fillId="10" borderId="154" xfId="0" applyFont="1" applyFill="1" applyBorder="1" applyAlignment="1" applyProtection="1">
      <alignment horizontal="center" vertical="center"/>
    </xf>
    <xf numFmtId="0" fontId="20" fillId="10" borderId="355" xfId="0" applyFont="1" applyFill="1" applyBorder="1" applyAlignment="1" applyProtection="1">
      <alignment horizontal="center" vertical="center"/>
    </xf>
    <xf numFmtId="0" fontId="20" fillId="10" borderId="231" xfId="0" applyFont="1" applyFill="1" applyBorder="1" applyAlignment="1" applyProtection="1">
      <alignment horizontal="center" vertical="center"/>
    </xf>
    <xf numFmtId="0" fontId="5" fillId="6" borderId="168" xfId="0" applyFont="1" applyFill="1" applyBorder="1" applyAlignment="1" applyProtection="1">
      <alignment horizontal="center" vertical="center" shrinkToFit="1"/>
    </xf>
    <xf numFmtId="0" fontId="5" fillId="10" borderId="358" xfId="0" applyFont="1" applyFill="1" applyBorder="1" applyAlignment="1" applyProtection="1">
      <alignment horizontal="center" vertical="center"/>
    </xf>
    <xf numFmtId="0" fontId="5" fillId="10" borderId="168" xfId="0" applyFont="1" applyFill="1" applyBorder="1" applyAlignment="1" applyProtection="1">
      <alignment horizontal="center" vertical="center"/>
    </xf>
    <xf numFmtId="0" fontId="22" fillId="5" borderId="354" xfId="0" applyFont="1" applyFill="1" applyBorder="1" applyAlignment="1" applyProtection="1">
      <alignment horizontal="center" vertical="center" shrinkToFit="1"/>
      <protection locked="0"/>
    </xf>
    <xf numFmtId="0" fontId="23" fillId="9" borderId="354" xfId="0" applyFont="1" applyFill="1" applyBorder="1" applyAlignment="1" applyProtection="1">
      <alignment horizontal="left" vertical="center" wrapText="1" shrinkToFit="1"/>
    </xf>
    <xf numFmtId="0" fontId="24" fillId="9" borderId="53" xfId="0" applyFont="1" applyFill="1" applyBorder="1" applyAlignment="1" applyProtection="1">
      <alignment horizontal="left" vertical="center" shrinkToFit="1"/>
    </xf>
    <xf numFmtId="0" fontId="24" fillId="9" borderId="8" xfId="0" applyFont="1" applyFill="1" applyBorder="1" applyAlignment="1" applyProtection="1">
      <alignment horizontal="left" vertical="center" shrinkToFit="1"/>
    </xf>
    <xf numFmtId="0" fontId="24" fillId="9" borderId="55" xfId="0" applyFont="1" applyFill="1" applyBorder="1" applyAlignment="1" applyProtection="1">
      <alignment horizontal="left" vertical="center" shrinkToFit="1"/>
    </xf>
    <xf numFmtId="0" fontId="24" fillId="9" borderId="8" xfId="0" applyFont="1" applyFill="1" applyBorder="1" applyAlignment="1" applyProtection="1">
      <alignment horizontal="left" vertical="center" wrapText="1" shrinkToFit="1"/>
    </xf>
    <xf numFmtId="0" fontId="24" fillId="9" borderId="23" xfId="0" applyFont="1" applyFill="1" applyBorder="1" applyAlignment="1" applyProtection="1">
      <alignment horizontal="left" vertical="center" wrapText="1" shrinkToFit="1"/>
    </xf>
    <xf numFmtId="0" fontId="24" fillId="9" borderId="114" xfId="0" applyFont="1" applyFill="1" applyBorder="1" applyAlignment="1" applyProtection="1">
      <alignment horizontal="left" vertical="center" wrapText="1" shrinkToFit="1"/>
    </xf>
    <xf numFmtId="0" fontId="24" fillId="9" borderId="8" xfId="0" applyFont="1" applyFill="1" applyBorder="1" applyAlignment="1" applyProtection="1">
      <alignment horizontal="left" vertical="center" wrapText="1"/>
    </xf>
    <xf numFmtId="0" fontId="24" fillId="9" borderId="114" xfId="0" applyFont="1" applyFill="1" applyBorder="1" applyAlignment="1" applyProtection="1">
      <alignment vertical="center" wrapText="1" shrinkToFit="1"/>
    </xf>
    <xf numFmtId="0" fontId="24" fillId="9" borderId="8" xfId="0" applyFont="1" applyFill="1" applyBorder="1" applyAlignment="1" applyProtection="1">
      <alignment vertical="center" wrapText="1" shrinkToFit="1"/>
    </xf>
    <xf numFmtId="0" fontId="24" fillId="9" borderId="59" xfId="0" applyFont="1" applyFill="1" applyBorder="1" applyAlignment="1" applyProtection="1">
      <alignment vertical="center" wrapText="1" shrinkToFit="1"/>
    </xf>
    <xf numFmtId="0" fontId="24" fillId="9" borderId="55" xfId="0" applyFont="1" applyFill="1" applyBorder="1" applyAlignment="1" applyProtection="1">
      <alignment vertical="center" wrapText="1" shrinkToFit="1"/>
    </xf>
    <xf numFmtId="0" fontId="24" fillId="0" borderId="95" xfId="0" applyFont="1" applyFill="1" applyBorder="1" applyAlignment="1" applyProtection="1">
      <alignment horizontal="left" vertical="center" shrinkToFit="1"/>
    </xf>
    <xf numFmtId="0" fontId="24" fillId="0" borderId="57" xfId="0" applyFont="1" applyFill="1" applyBorder="1" applyAlignment="1" applyProtection="1">
      <alignment horizontal="left" vertical="center" shrinkToFit="1"/>
    </xf>
    <xf numFmtId="0" fontId="24" fillId="0" borderId="96" xfId="0" applyFont="1" applyFill="1" applyBorder="1" applyAlignment="1" applyProtection="1">
      <alignment horizontal="left" vertical="center" shrinkToFit="1"/>
    </xf>
    <xf numFmtId="0" fontId="24" fillId="9" borderId="75" xfId="0" applyFont="1" applyFill="1" applyBorder="1" applyAlignment="1" applyProtection="1">
      <alignment horizontal="left" vertical="center" shrinkToFit="1"/>
    </xf>
    <xf numFmtId="0" fontId="24" fillId="0" borderId="125" xfId="0" applyFont="1" applyFill="1" applyBorder="1" applyAlignment="1" applyProtection="1">
      <alignment horizontal="left" vertical="center" shrinkToFit="1"/>
    </xf>
    <xf numFmtId="0" fontId="24" fillId="0" borderId="167" xfId="0" applyFont="1" applyFill="1" applyBorder="1" applyAlignment="1" applyProtection="1">
      <alignment horizontal="left" vertical="center" shrinkToFit="1"/>
    </xf>
    <xf numFmtId="0" fontId="24" fillId="9" borderId="109" xfId="0" applyFont="1" applyFill="1" applyBorder="1" applyAlignment="1" applyProtection="1">
      <alignment horizontal="left" vertical="center" shrinkToFit="1"/>
    </xf>
    <xf numFmtId="0" fontId="24" fillId="0" borderId="95" xfId="0" applyFont="1" applyFill="1" applyBorder="1" applyAlignment="1" applyProtection="1">
      <alignment horizontal="left" vertical="center" wrapText="1" shrinkToFit="1"/>
    </xf>
    <xf numFmtId="0" fontId="24" fillId="9" borderId="57" xfId="0" applyFont="1" applyFill="1" applyBorder="1" applyAlignment="1" applyProtection="1">
      <alignment horizontal="left" vertical="center" wrapText="1" shrinkToFit="1"/>
    </xf>
    <xf numFmtId="0" fontId="24" fillId="0" borderId="57" xfId="0" applyFont="1" applyFill="1" applyBorder="1" applyAlignment="1" applyProtection="1">
      <alignment horizontal="left" vertical="center" wrapText="1" shrinkToFit="1"/>
    </xf>
    <xf numFmtId="0" fontId="24" fillId="0" borderId="60" xfId="0" applyFont="1" applyFill="1" applyBorder="1" applyAlignment="1" applyProtection="1">
      <alignment horizontal="left" vertical="center" wrapText="1" shrinkToFit="1"/>
    </xf>
    <xf numFmtId="0" fontId="24" fillId="0" borderId="96" xfId="0" applyFont="1" applyFill="1" applyBorder="1" applyAlignment="1" applyProtection="1">
      <alignment horizontal="left" vertical="center" wrapText="1" shrinkToFit="1"/>
    </xf>
    <xf numFmtId="0" fontId="24" fillId="9" borderId="95" xfId="0" applyFont="1" applyFill="1" applyBorder="1" applyAlignment="1" applyProtection="1">
      <alignment horizontal="left" vertical="center" shrinkToFit="1"/>
    </xf>
    <xf numFmtId="0" fontId="24" fillId="9" borderId="58" xfId="0" applyFont="1" applyFill="1" applyBorder="1" applyAlignment="1" applyProtection="1">
      <alignment horizontal="left" vertical="center" shrinkToFit="1"/>
    </xf>
    <xf numFmtId="0" fontId="24" fillId="0" borderId="55" xfId="0" applyFont="1" applyFill="1" applyBorder="1" applyAlignment="1" applyProtection="1">
      <alignment horizontal="left" vertical="center" shrinkToFit="1"/>
    </xf>
    <xf numFmtId="0" fontId="24" fillId="0" borderId="74" xfId="0" applyFont="1" applyFill="1" applyBorder="1" applyAlignment="1" applyProtection="1">
      <alignment horizontal="left" vertical="center" shrinkToFit="1"/>
    </xf>
    <xf numFmtId="0" fontId="24" fillId="0" borderId="60" xfId="0" applyFont="1" applyFill="1" applyBorder="1" applyAlignment="1" applyProtection="1">
      <alignment horizontal="left" vertical="center" shrinkToFit="1"/>
    </xf>
    <xf numFmtId="0" fontId="24" fillId="0" borderId="65" xfId="0" applyFont="1" applyFill="1" applyBorder="1" applyAlignment="1" applyProtection="1">
      <alignment horizontal="left" vertical="center" shrinkToFit="1"/>
    </xf>
    <xf numFmtId="0" fontId="24" fillId="0" borderId="58" xfId="0" applyFont="1" applyFill="1" applyBorder="1" applyAlignment="1" applyProtection="1">
      <alignment horizontal="left" vertical="center" wrapText="1" shrinkToFit="1"/>
    </xf>
    <xf numFmtId="0" fontId="24" fillId="0" borderId="159" xfId="0" applyFont="1" applyFill="1" applyBorder="1" applyAlignment="1" applyProtection="1">
      <alignment horizontal="left" vertical="center" wrapText="1" shrinkToFit="1"/>
    </xf>
    <xf numFmtId="0" fontId="24" fillId="0" borderId="58" xfId="0" applyFont="1" applyBorder="1" applyAlignment="1" applyProtection="1">
      <alignment horizontal="left" vertical="center" wrapText="1" shrinkToFit="1"/>
    </xf>
    <xf numFmtId="0" fontId="24" fillId="0" borderId="60" xfId="0" applyFont="1" applyBorder="1" applyAlignment="1" applyProtection="1">
      <alignment horizontal="left" vertical="center" wrapText="1" shrinkToFit="1"/>
    </xf>
    <xf numFmtId="0" fontId="24" fillId="0" borderId="57" xfId="0" applyFont="1" applyBorder="1" applyAlignment="1" applyProtection="1">
      <alignment horizontal="left" vertical="center" wrapText="1" shrinkToFit="1"/>
    </xf>
    <xf numFmtId="0" fontId="24" fillId="0" borderId="159" xfId="0" applyFont="1" applyBorder="1" applyAlignment="1" applyProtection="1">
      <alignment horizontal="left" vertical="center" wrapText="1" shrinkToFit="1"/>
    </xf>
    <xf numFmtId="0" fontId="24" fillId="9" borderId="58" xfId="0" applyFont="1" applyFill="1" applyBorder="1" applyAlignment="1" applyProtection="1">
      <alignment horizontal="left" vertical="center" wrapText="1" shrinkToFit="1"/>
    </xf>
    <xf numFmtId="0" fontId="23" fillId="18" borderId="129" xfId="0" applyFont="1" applyFill="1" applyBorder="1" applyAlignment="1" applyProtection="1">
      <alignment horizontal="left" vertical="center" shrinkToFit="1"/>
    </xf>
    <xf numFmtId="0" fontId="23" fillId="18" borderId="129" xfId="0" applyFont="1" applyFill="1" applyBorder="1" applyAlignment="1" applyProtection="1">
      <alignment vertical="center" wrapText="1" shrinkToFit="1"/>
    </xf>
    <xf numFmtId="0" fontId="23" fillId="18" borderId="130" xfId="0" applyFont="1" applyFill="1" applyBorder="1" applyAlignment="1" applyProtection="1">
      <alignment vertical="center" wrapText="1" shrinkToFit="1"/>
    </xf>
    <xf numFmtId="0" fontId="23" fillId="18" borderId="128" xfId="0" applyFont="1" applyFill="1" applyBorder="1" applyAlignment="1" applyProtection="1">
      <alignment vertical="center" wrapText="1" shrinkToFit="1"/>
    </xf>
    <xf numFmtId="0" fontId="19" fillId="14" borderId="322" xfId="0" applyFont="1" applyFill="1" applyBorder="1" applyAlignment="1" applyProtection="1">
      <alignment horizontal="center" vertical="center"/>
    </xf>
    <xf numFmtId="0" fontId="5" fillId="14" borderId="322" xfId="0" applyFont="1" applyFill="1" applyBorder="1" applyAlignment="1" applyProtection="1">
      <alignment horizontal="center" vertical="center"/>
    </xf>
    <xf numFmtId="0" fontId="27" fillId="9" borderId="57" xfId="0" applyFont="1" applyFill="1" applyBorder="1"/>
    <xf numFmtId="0" fontId="0" fillId="0" borderId="57" xfId="0" applyBorder="1" applyAlignment="1">
      <alignment horizontal="left"/>
    </xf>
    <xf numFmtId="0" fontId="0" fillId="0" borderId="119" xfId="0" applyBorder="1" applyAlignment="1">
      <alignment horizontal="left"/>
    </xf>
    <xf numFmtId="0" fontId="0" fillId="19" borderId="130" xfId="0" applyFill="1" applyBorder="1" applyAlignment="1">
      <alignment horizontal="left"/>
    </xf>
    <xf numFmtId="0" fontId="0" fillId="0" borderId="121" xfId="0" applyBorder="1" applyAlignment="1">
      <alignment horizontal="left"/>
    </xf>
    <xf numFmtId="0" fontId="0" fillId="19" borderId="341" xfId="0" applyFill="1" applyBorder="1" applyAlignment="1">
      <alignment horizontal="left"/>
    </xf>
    <xf numFmtId="0" fontId="0" fillId="9" borderId="159" xfId="0" applyFont="1" applyFill="1" applyBorder="1" applyAlignment="1">
      <alignment horizontal="left"/>
    </xf>
    <xf numFmtId="0" fontId="4" fillId="21" borderId="141" xfId="0" applyFont="1" applyFill="1" applyBorder="1" applyAlignment="1" applyProtection="1">
      <alignment horizontal="center" vertical="center" shrinkToFit="1"/>
      <protection locked="0"/>
    </xf>
    <xf numFmtId="0" fontId="4" fillId="21" borderId="14" xfId="0" applyFont="1" applyFill="1" applyBorder="1" applyAlignment="1" applyProtection="1">
      <alignment horizontal="center" vertical="center" shrinkToFit="1"/>
      <protection locked="0"/>
    </xf>
    <xf numFmtId="0" fontId="4" fillId="21" borderId="124" xfId="0" applyFont="1" applyFill="1" applyBorder="1" applyAlignment="1" applyProtection="1">
      <alignment horizontal="center" vertical="center" shrinkToFit="1"/>
      <protection locked="0"/>
    </xf>
    <xf numFmtId="0" fontId="32" fillId="9" borderId="121" xfId="0" applyFont="1" applyFill="1" applyBorder="1" applyAlignment="1">
      <alignment horizontal="left"/>
    </xf>
    <xf numFmtId="0" fontId="5" fillId="9" borderId="61" xfId="0" applyFont="1" applyFill="1" applyBorder="1" applyAlignment="1" applyProtection="1">
      <alignment horizontal="center" vertical="center"/>
    </xf>
    <xf numFmtId="0" fontId="5" fillId="9" borderId="222" xfId="0" applyFont="1" applyFill="1" applyBorder="1" applyAlignment="1" applyProtection="1">
      <alignment horizontal="center" vertical="center" shrinkToFit="1"/>
    </xf>
    <xf numFmtId="0" fontId="5" fillId="9" borderId="212" xfId="0" applyFont="1" applyFill="1" applyBorder="1" applyAlignment="1" applyProtection="1">
      <alignment horizontal="center" vertical="center" shrinkToFit="1"/>
    </xf>
    <xf numFmtId="0" fontId="5" fillId="9" borderId="145" xfId="0" applyFont="1" applyFill="1" applyBorder="1" applyAlignment="1" applyProtection="1">
      <alignment horizontal="center" vertical="center" shrinkToFit="1"/>
    </xf>
    <xf numFmtId="0" fontId="11" fillId="9" borderId="62" xfId="0" applyFont="1" applyFill="1" applyBorder="1" applyAlignment="1" applyProtection="1">
      <alignment horizontal="center" vertical="center"/>
    </xf>
    <xf numFmtId="0" fontId="0" fillId="9" borderId="121" xfId="0" applyFill="1" applyBorder="1"/>
    <xf numFmtId="0" fontId="0" fillId="9" borderId="0" xfId="0" applyFill="1"/>
    <xf numFmtId="0" fontId="4" fillId="13" borderId="224" xfId="0" applyNumberFormat="1" applyFont="1" applyFill="1" applyBorder="1" applyAlignment="1" applyProtection="1">
      <alignment horizontal="center" vertical="center"/>
      <protection locked="0"/>
    </xf>
    <xf numFmtId="0" fontId="4" fillId="5" borderId="21" xfId="0" applyNumberFormat="1" applyFont="1" applyFill="1" applyBorder="1" applyAlignment="1" applyProtection="1">
      <alignment horizontal="center" vertical="center"/>
      <protection locked="0"/>
    </xf>
    <xf numFmtId="0" fontId="4" fillId="13" borderId="21" xfId="0" applyNumberFormat="1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6" borderId="359" xfId="0" applyFont="1" applyFill="1" applyBorder="1" applyAlignment="1" applyProtection="1">
      <alignment horizontal="center" vertical="center" shrinkToFit="1"/>
      <protection locked="0"/>
    </xf>
    <xf numFmtId="0" fontId="4" fillId="6" borderId="360" xfId="0" applyFont="1" applyFill="1" applyBorder="1" applyAlignment="1" applyProtection="1">
      <alignment horizontal="center" vertical="center" shrinkToFit="1"/>
      <protection locked="0"/>
    </xf>
    <xf numFmtId="0" fontId="4" fillId="6" borderId="361" xfId="0" applyFont="1" applyFill="1" applyBorder="1" applyAlignment="1" applyProtection="1">
      <alignment horizontal="center" vertical="center" shrinkToFit="1"/>
      <protection locked="0"/>
    </xf>
    <xf numFmtId="0" fontId="4" fillId="6" borderId="362" xfId="0" applyFont="1" applyFill="1" applyBorder="1" applyAlignment="1" applyProtection="1">
      <alignment horizontal="center" vertical="center" shrinkToFit="1"/>
      <protection locked="0"/>
    </xf>
    <xf numFmtId="0" fontId="4" fillId="5" borderId="363" xfId="0" applyFont="1" applyFill="1" applyBorder="1" applyAlignment="1" applyProtection="1">
      <alignment horizontal="center" vertical="center" shrinkToFit="1"/>
      <protection locked="0"/>
    </xf>
    <xf numFmtId="0" fontId="4" fillId="5" borderId="361" xfId="0" applyFont="1" applyFill="1" applyBorder="1" applyAlignment="1" applyProtection="1">
      <alignment horizontal="center" vertical="center" shrinkToFit="1"/>
      <protection locked="0"/>
    </xf>
    <xf numFmtId="0" fontId="4" fillId="5" borderId="362" xfId="0" applyFont="1" applyFill="1" applyBorder="1" applyAlignment="1" applyProtection="1">
      <alignment horizontal="center" vertical="center" shrinkToFit="1"/>
      <protection locked="0"/>
    </xf>
    <xf numFmtId="0" fontId="4" fillId="6" borderId="364" xfId="0" applyFont="1" applyFill="1" applyBorder="1" applyAlignment="1" applyProtection="1">
      <alignment horizontal="center" vertical="center" shrinkToFit="1"/>
      <protection locked="0"/>
    </xf>
    <xf numFmtId="0" fontId="4" fillId="5" borderId="365" xfId="0" applyFont="1" applyFill="1" applyBorder="1" applyAlignment="1" applyProtection="1">
      <alignment horizontal="center" vertical="center" shrinkToFit="1"/>
      <protection locked="0"/>
    </xf>
    <xf numFmtId="0" fontId="4" fillId="5" borderId="367" xfId="0" applyFont="1" applyFill="1" applyBorder="1" applyAlignment="1" applyProtection="1">
      <alignment horizontal="center" vertical="center" shrinkToFit="1"/>
      <protection locked="0"/>
    </xf>
    <xf numFmtId="0" fontId="21" fillId="9" borderId="366" xfId="0" applyFont="1" applyFill="1" applyBorder="1" applyAlignment="1" applyProtection="1">
      <alignment horizontal="center" vertical="center" shrinkToFit="1"/>
    </xf>
    <xf numFmtId="0" fontId="21" fillId="9" borderId="368" xfId="0" applyFont="1" applyFill="1" applyBorder="1" applyAlignment="1" applyProtection="1">
      <alignment horizontal="center" vertical="center" shrinkToFit="1"/>
    </xf>
    <xf numFmtId="0" fontId="22" fillId="5" borderId="367" xfId="0" applyFont="1" applyFill="1" applyBorder="1" applyAlignment="1" applyProtection="1">
      <alignment horizontal="center" vertical="center" shrinkToFit="1"/>
      <protection locked="0"/>
    </xf>
    <xf numFmtId="0" fontId="22" fillId="5" borderId="365" xfId="0" applyFont="1" applyFill="1" applyBorder="1" applyAlignment="1" applyProtection="1">
      <alignment horizontal="center" vertical="center" shrinkToFit="1"/>
      <protection locked="0"/>
    </xf>
    <xf numFmtId="0" fontId="0" fillId="0" borderId="369" xfId="0" applyBorder="1"/>
    <xf numFmtId="0" fontId="0" fillId="0" borderId="370" xfId="0" applyBorder="1"/>
    <xf numFmtId="0" fontId="4" fillId="5" borderId="368" xfId="0" applyFont="1" applyFill="1" applyBorder="1" applyAlignment="1" applyProtection="1">
      <alignment horizontal="center" vertical="center" shrinkToFit="1"/>
      <protection locked="0"/>
    </xf>
    <xf numFmtId="0" fontId="4" fillId="5" borderId="369" xfId="0" applyFont="1" applyFill="1" applyBorder="1" applyAlignment="1" applyProtection="1">
      <alignment horizontal="center" vertical="center" shrinkToFit="1"/>
      <protection locked="0"/>
    </xf>
    <xf numFmtId="0" fontId="0" fillId="9" borderId="369" xfId="0" applyFill="1" applyBorder="1"/>
    <xf numFmtId="0" fontId="12" fillId="0" borderId="368" xfId="0" applyFont="1" applyFill="1" applyBorder="1" applyAlignment="1" applyProtection="1">
      <alignment horizontal="center" vertical="center" shrinkToFit="1"/>
    </xf>
    <xf numFmtId="0" fontId="5" fillId="14" borderId="29" xfId="0" applyNumberFormat="1" applyFont="1" applyFill="1" applyBorder="1" applyAlignment="1" applyProtection="1">
      <alignment horizontal="center" vertical="center"/>
    </xf>
    <xf numFmtId="0" fontId="21" fillId="9" borderId="87" xfId="0" applyFont="1" applyFill="1" applyBorder="1" applyAlignment="1" applyProtection="1">
      <alignment horizontal="center" vertical="center" shrinkToFit="1"/>
    </xf>
    <xf numFmtId="0" fontId="0" fillId="0" borderId="305" xfId="0" applyBorder="1"/>
    <xf numFmtId="0" fontId="0" fillId="0" borderId="371" xfId="0" applyBorder="1"/>
    <xf numFmtId="0" fontId="0" fillId="0" borderId="372" xfId="0" applyBorder="1"/>
    <xf numFmtId="0" fontId="21" fillId="9" borderId="206" xfId="0" applyFont="1" applyFill="1" applyBorder="1" applyAlignment="1" applyProtection="1">
      <alignment horizontal="center" vertical="center" shrinkToFit="1"/>
    </xf>
    <xf numFmtId="0" fontId="21" fillId="9" borderId="343" xfId="0" applyFont="1" applyFill="1" applyBorder="1" applyAlignment="1" applyProtection="1">
      <alignment horizontal="center" vertical="center" shrinkToFit="1"/>
    </xf>
    <xf numFmtId="0" fontId="0" fillId="0" borderId="374" xfId="0" applyBorder="1"/>
    <xf numFmtId="0" fontId="4" fillId="6" borderId="367" xfId="0" applyFont="1" applyFill="1" applyBorder="1" applyAlignment="1" applyProtection="1">
      <alignment horizontal="center" vertical="center" shrinkToFit="1"/>
      <protection locked="0"/>
    </xf>
    <xf numFmtId="0" fontId="21" fillId="9" borderId="375" xfId="0" applyFont="1" applyFill="1" applyBorder="1" applyAlignment="1" applyProtection="1">
      <alignment horizontal="center" vertical="center" shrinkToFit="1"/>
    </xf>
    <xf numFmtId="0" fontId="4" fillId="6" borderId="376" xfId="0" applyFont="1" applyFill="1" applyBorder="1" applyAlignment="1" applyProtection="1">
      <alignment horizontal="center" vertical="center" shrinkToFit="1"/>
      <protection locked="0"/>
    </xf>
    <xf numFmtId="0" fontId="5" fillId="6" borderId="377" xfId="0" applyFont="1" applyFill="1" applyBorder="1" applyAlignment="1" applyProtection="1">
      <alignment horizontal="center" vertical="center" shrinkToFit="1"/>
    </xf>
    <xf numFmtId="0" fontId="6" fillId="16" borderId="378" xfId="0" applyFont="1" applyFill="1" applyBorder="1" applyAlignment="1" applyProtection="1">
      <alignment horizontal="center" vertical="center"/>
    </xf>
    <xf numFmtId="0" fontId="4" fillId="6" borderId="379" xfId="0" applyFont="1" applyFill="1" applyBorder="1" applyAlignment="1" applyProtection="1">
      <alignment horizontal="center" vertical="center" shrinkToFit="1"/>
      <protection locked="0"/>
    </xf>
    <xf numFmtId="0" fontId="4" fillId="5" borderId="352" xfId="0" applyFont="1" applyFill="1" applyBorder="1" applyAlignment="1" applyProtection="1">
      <alignment horizontal="center" vertical="center" shrinkToFit="1"/>
      <protection locked="0"/>
    </xf>
    <xf numFmtId="0" fontId="4" fillId="5" borderId="353" xfId="0" applyFont="1" applyFill="1" applyBorder="1" applyAlignment="1" applyProtection="1">
      <alignment horizontal="center" vertical="center" shrinkToFit="1"/>
      <protection locked="0"/>
    </xf>
    <xf numFmtId="0" fontId="4" fillId="5" borderId="379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 applyProtection="1">
      <alignment horizontal="center" vertical="center" shrinkToFit="1"/>
    </xf>
    <xf numFmtId="0" fontId="5" fillId="10" borderId="380" xfId="0" applyFont="1" applyFill="1" applyBorder="1" applyAlignment="1" applyProtection="1">
      <alignment horizontal="center" vertical="center"/>
    </xf>
    <xf numFmtId="0" fontId="20" fillId="5" borderId="380" xfId="0" applyFont="1" applyFill="1" applyBorder="1" applyAlignment="1" applyProtection="1">
      <alignment horizontal="center" vertical="center" shrinkToFit="1"/>
    </xf>
    <xf numFmtId="0" fontId="21" fillId="9" borderId="381" xfId="0" applyFont="1" applyFill="1" applyBorder="1" applyAlignment="1" applyProtection="1">
      <alignment horizontal="center" vertical="center" shrinkToFit="1"/>
    </xf>
    <xf numFmtId="0" fontId="11" fillId="0" borderId="382" xfId="0" applyFont="1" applyBorder="1" applyAlignment="1" applyProtection="1">
      <alignment horizontal="center" vertical="center"/>
    </xf>
    <xf numFmtId="0" fontId="11" fillId="0" borderId="344" xfId="0" applyFont="1" applyBorder="1" applyAlignment="1" applyProtection="1">
      <alignment horizontal="center" vertical="center"/>
    </xf>
    <xf numFmtId="0" fontId="21" fillId="9" borderId="383" xfId="0" applyFont="1" applyFill="1" applyBorder="1" applyAlignment="1" applyProtection="1">
      <alignment horizontal="center" vertical="center" shrinkToFit="1"/>
    </xf>
    <xf numFmtId="0" fontId="12" fillId="0" borderId="366" xfId="0" applyFont="1" applyFill="1" applyBorder="1" applyAlignment="1" applyProtection="1">
      <alignment horizontal="center" vertical="center" shrinkToFit="1"/>
    </xf>
    <xf numFmtId="0" fontId="24" fillId="0" borderId="385" xfId="0" applyFont="1" applyFill="1" applyBorder="1" applyAlignment="1" applyProtection="1">
      <alignment vertical="center" wrapText="1"/>
    </xf>
    <xf numFmtId="0" fontId="4" fillId="0" borderId="384" xfId="0" applyFont="1" applyBorder="1" applyAlignment="1" applyProtection="1">
      <alignment horizontal="left" vertical="center"/>
      <protection locked="0"/>
    </xf>
    <xf numFmtId="0" fontId="24" fillId="0" borderId="385" xfId="0" applyFont="1" applyFill="1" applyBorder="1" applyAlignment="1" applyProtection="1">
      <alignment vertical="center"/>
    </xf>
    <xf numFmtId="0" fontId="4" fillId="0" borderId="386" xfId="0" applyFont="1" applyBorder="1" applyAlignment="1" applyProtection="1">
      <alignment horizontal="left" vertical="center"/>
      <protection locked="0"/>
    </xf>
    <xf numFmtId="0" fontId="12" fillId="0" borderId="387" xfId="0" applyFont="1" applyFill="1" applyBorder="1" applyAlignment="1" applyProtection="1">
      <alignment horizontal="center" vertical="center" shrinkToFit="1"/>
    </xf>
    <xf numFmtId="0" fontId="4" fillId="6" borderId="387" xfId="0" applyFont="1" applyFill="1" applyBorder="1" applyAlignment="1" applyProtection="1">
      <alignment horizontal="center" vertical="center" shrinkToFit="1"/>
      <protection locked="0"/>
    </xf>
    <xf numFmtId="0" fontId="5" fillId="4" borderId="388" xfId="0" applyFont="1" applyFill="1" applyBorder="1" applyAlignment="1" applyProtection="1">
      <alignment horizontal="center" vertical="center"/>
    </xf>
    <xf numFmtId="0" fontId="11" fillId="0" borderId="388" xfId="0" applyNumberFormat="1" applyFont="1" applyBorder="1" applyAlignment="1" applyProtection="1">
      <alignment horizontal="center" vertical="center"/>
    </xf>
    <xf numFmtId="0" fontId="5" fillId="10" borderId="388" xfId="0" applyFont="1" applyFill="1" applyBorder="1" applyAlignment="1" applyProtection="1">
      <alignment horizontal="center" vertical="center"/>
    </xf>
    <xf numFmtId="0" fontId="11" fillId="0" borderId="318" xfId="0" applyFont="1" applyBorder="1" applyAlignment="1" applyProtection="1">
      <alignment horizontal="center" vertical="center"/>
    </xf>
    <xf numFmtId="0" fontId="5" fillId="5" borderId="154" xfId="0" applyFont="1" applyFill="1" applyBorder="1" applyAlignment="1" applyProtection="1">
      <alignment horizontal="center" vertical="center" shrinkToFit="1"/>
      <protection locked="0"/>
    </xf>
    <xf numFmtId="0" fontId="5" fillId="10" borderId="388" xfId="0" applyNumberFormat="1" applyFont="1" applyFill="1" applyBorder="1" applyAlignment="1" applyProtection="1">
      <alignment horizontal="center" vertical="center"/>
    </xf>
    <xf numFmtId="0" fontId="11" fillId="0" borderId="318" xfId="0" applyNumberFormat="1" applyFont="1" applyBorder="1" applyAlignment="1" applyProtection="1">
      <alignment horizontal="center" vertical="center"/>
    </xf>
    <xf numFmtId="0" fontId="4" fillId="0" borderId="390" xfId="0" applyFont="1" applyBorder="1" applyAlignment="1" applyProtection="1">
      <alignment horizontal="center" vertical="center"/>
    </xf>
    <xf numFmtId="0" fontId="4" fillId="0" borderId="296" xfId="0" applyFont="1" applyBorder="1" applyAlignment="1" applyProtection="1">
      <alignment horizontal="center" vertical="center"/>
    </xf>
    <xf numFmtId="0" fontId="4" fillId="4" borderId="163" xfId="0" applyFont="1" applyFill="1" applyBorder="1" applyAlignment="1" applyProtection="1">
      <alignment horizontal="center" vertical="center" shrinkToFit="1"/>
    </xf>
    <xf numFmtId="0" fontId="12" fillId="0" borderId="164" xfId="0" applyNumberFormat="1" applyFont="1" applyBorder="1" applyAlignment="1" applyProtection="1">
      <alignment horizontal="center" vertical="center"/>
    </xf>
    <xf numFmtId="0" fontId="4" fillId="5" borderId="165" xfId="0" applyFont="1" applyFill="1" applyBorder="1" applyAlignment="1" applyProtection="1">
      <alignment horizontal="center" vertical="center"/>
      <protection locked="0"/>
    </xf>
    <xf numFmtId="0" fontId="12" fillId="0" borderId="285" xfId="0" applyFont="1" applyBorder="1" applyAlignment="1" applyProtection="1">
      <alignment horizontal="center" vertical="center"/>
    </xf>
    <xf numFmtId="0" fontId="4" fillId="13" borderId="165" xfId="0" applyNumberFormat="1" applyFont="1" applyFill="1" applyBorder="1" applyAlignment="1" applyProtection="1">
      <alignment horizontal="center" vertical="center"/>
      <protection locked="0"/>
    </xf>
    <xf numFmtId="0" fontId="12" fillId="0" borderId="303" xfId="0" applyNumberFormat="1" applyFont="1" applyFill="1" applyBorder="1" applyAlignment="1" applyProtection="1">
      <alignment horizontal="center" vertical="center" shrinkToFit="1"/>
    </xf>
    <xf numFmtId="0" fontId="4" fillId="5" borderId="165" xfId="0" applyNumberFormat="1" applyFont="1" applyFill="1" applyBorder="1" applyAlignment="1" applyProtection="1">
      <alignment horizontal="center" vertical="center"/>
      <protection locked="0"/>
    </xf>
    <xf numFmtId="0" fontId="12" fillId="0" borderId="285" xfId="0" applyNumberFormat="1" applyFont="1" applyBorder="1" applyAlignment="1" applyProtection="1">
      <alignment horizontal="center" vertical="center"/>
    </xf>
    <xf numFmtId="0" fontId="4" fillId="0" borderId="386" xfId="0" applyFont="1" applyBorder="1" applyAlignment="1" applyProtection="1">
      <alignment horizontal="center" vertical="center"/>
    </xf>
    <xf numFmtId="0" fontId="4" fillId="13" borderId="395" xfId="0" applyNumberFormat="1" applyFont="1" applyFill="1" applyBorder="1" applyAlignment="1" applyProtection="1">
      <alignment horizontal="center" vertical="center"/>
      <protection locked="0"/>
    </xf>
    <xf numFmtId="0" fontId="4" fillId="0" borderId="396" xfId="0" applyFont="1" applyBorder="1" applyAlignment="1" applyProtection="1">
      <alignment horizontal="center" vertical="center"/>
    </xf>
    <xf numFmtId="0" fontId="4" fillId="0" borderId="397" xfId="0" applyFont="1" applyBorder="1" applyAlignment="1" applyProtection="1">
      <alignment horizontal="center" vertical="center"/>
    </xf>
    <xf numFmtId="0" fontId="4" fillId="4" borderId="400" xfId="0" applyFont="1" applyFill="1" applyBorder="1" applyAlignment="1" applyProtection="1">
      <alignment horizontal="center" vertical="center" shrinkToFit="1"/>
    </xf>
    <xf numFmtId="0" fontId="12" fillId="0" borderId="401" xfId="0" applyNumberFormat="1" applyFont="1" applyBorder="1" applyAlignment="1" applyProtection="1">
      <alignment horizontal="center" vertical="center"/>
    </xf>
    <xf numFmtId="0" fontId="4" fillId="5" borderId="403" xfId="0" applyFont="1" applyFill="1" applyBorder="1" applyAlignment="1" applyProtection="1">
      <alignment horizontal="center" vertical="center"/>
      <protection locked="0"/>
    </xf>
    <xf numFmtId="0" fontId="12" fillId="0" borderId="404" xfId="0" applyFont="1" applyBorder="1" applyAlignment="1" applyProtection="1">
      <alignment horizontal="center" vertical="center"/>
    </xf>
    <xf numFmtId="0" fontId="4" fillId="13" borderId="403" xfId="0" applyNumberFormat="1" applyFont="1" applyFill="1" applyBorder="1" applyAlignment="1" applyProtection="1">
      <alignment horizontal="center" vertical="center"/>
      <protection locked="0"/>
    </xf>
    <xf numFmtId="0" fontId="12" fillId="0" borderId="405" xfId="0" applyNumberFormat="1" applyFont="1" applyBorder="1" applyAlignment="1" applyProtection="1">
      <alignment horizontal="center" vertical="center"/>
    </xf>
    <xf numFmtId="0" fontId="4" fillId="5" borderId="403" xfId="0" applyNumberFormat="1" applyFont="1" applyFill="1" applyBorder="1" applyAlignment="1" applyProtection="1">
      <alignment horizontal="center" vertical="center"/>
      <protection locked="0"/>
    </xf>
    <xf numFmtId="0" fontId="12" fillId="0" borderId="404" xfId="0" applyNumberFormat="1" applyFont="1" applyBorder="1" applyAlignment="1" applyProtection="1">
      <alignment horizontal="center" vertical="center"/>
    </xf>
    <xf numFmtId="0" fontId="6" fillId="0" borderId="346" xfId="0" applyFont="1" applyBorder="1" applyAlignment="1" applyProtection="1">
      <alignment horizontal="center" vertical="center"/>
      <protection locked="0"/>
    </xf>
    <xf numFmtId="0" fontId="24" fillId="0" borderId="407" xfId="0" applyFont="1" applyBorder="1" applyAlignment="1" applyProtection="1">
      <alignment vertical="center" wrapText="1"/>
    </xf>
    <xf numFmtId="0" fontId="24" fillId="0" borderId="53" xfId="0" applyFont="1" applyBorder="1" applyAlignment="1" applyProtection="1">
      <alignment vertical="center" wrapText="1"/>
    </xf>
    <xf numFmtId="0" fontId="6" fillId="0" borderId="57" xfId="0" applyFont="1" applyBorder="1" applyAlignment="1" applyProtection="1">
      <alignment horizontal="center" vertical="center"/>
      <protection locked="0"/>
    </xf>
    <xf numFmtId="0" fontId="24" fillId="0" borderId="205" xfId="0" applyFont="1" applyBorder="1" applyAlignment="1" applyProtection="1">
      <alignment vertical="center" wrapText="1"/>
    </xf>
    <xf numFmtId="0" fontId="6" fillId="0" borderId="345" xfId="0" applyFont="1" applyBorder="1" applyAlignment="1" applyProtection="1">
      <alignment horizontal="center" vertical="center"/>
      <protection locked="0"/>
    </xf>
    <xf numFmtId="0" fontId="24" fillId="0" borderId="206" xfId="0" applyFont="1" applyBorder="1" applyAlignment="1" applyProtection="1">
      <alignment vertical="center"/>
    </xf>
    <xf numFmtId="0" fontId="24" fillId="0" borderId="205" xfId="0" applyFont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  <xf numFmtId="0" fontId="4" fillId="0" borderId="396" xfId="0" applyFont="1" applyBorder="1" applyAlignment="1" applyProtection="1">
      <alignment horizontal="left" vertical="center"/>
      <protection locked="0"/>
    </xf>
    <xf numFmtId="0" fontId="4" fillId="5" borderId="414" xfId="0" applyFont="1" applyFill="1" applyBorder="1" applyAlignment="1" applyProtection="1">
      <alignment horizontal="center" vertical="center" shrinkToFit="1"/>
      <protection locked="0"/>
    </xf>
    <xf numFmtId="0" fontId="21" fillId="9" borderId="414" xfId="0" applyFont="1" applyFill="1" applyBorder="1" applyAlignment="1" applyProtection="1">
      <alignment horizontal="center" vertical="center" shrinkToFit="1"/>
    </xf>
    <xf numFmtId="0" fontId="12" fillId="0" borderId="414" xfId="0" applyFont="1" applyFill="1" applyBorder="1" applyAlignment="1" applyProtection="1">
      <alignment horizontal="center" vertical="center" shrinkToFit="1"/>
    </xf>
    <xf numFmtId="0" fontId="0" fillId="9" borderId="120" xfId="0" applyFill="1" applyBorder="1"/>
    <xf numFmtId="0" fontId="10" fillId="0" borderId="415" xfId="0" applyFont="1" applyFill="1" applyBorder="1" applyAlignment="1" applyProtection="1">
      <alignment horizontal="center" vertical="center" shrinkToFit="1"/>
    </xf>
    <xf numFmtId="0" fontId="35" fillId="9" borderId="8" xfId="0" applyFont="1" applyFill="1" applyBorder="1" applyAlignment="1" applyProtection="1">
      <alignment horizontal="left" vertical="center" shrinkToFit="1"/>
    </xf>
    <xf numFmtId="0" fontId="35" fillId="9" borderId="415" xfId="0" applyFont="1" applyFill="1" applyBorder="1" applyAlignment="1" applyProtection="1">
      <alignment horizontal="left" vertical="center" wrapText="1"/>
    </xf>
    <xf numFmtId="0" fontId="35" fillId="9" borderId="53" xfId="0" applyFont="1" applyFill="1" applyBorder="1" applyAlignment="1" applyProtection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36" fillId="0" borderId="416" xfId="0" applyFont="1" applyBorder="1" applyAlignment="1">
      <alignment horizontal="center" vertical="center"/>
    </xf>
    <xf numFmtId="0" fontId="37" fillId="0" borderId="416" xfId="0" applyFont="1" applyBorder="1"/>
    <xf numFmtId="0" fontId="37" fillId="0" borderId="416" xfId="0" applyFont="1" applyBorder="1" applyAlignment="1">
      <alignment horizontal="right"/>
    </xf>
    <xf numFmtId="0" fontId="37" fillId="0" borderId="416" xfId="0" applyFont="1" applyBorder="1" applyAlignment="1">
      <alignment horizontal="center" vertical="center"/>
    </xf>
    <xf numFmtId="0" fontId="37" fillId="0" borderId="416" xfId="0" applyFont="1" applyBorder="1" applyAlignment="1">
      <alignment wrapText="1"/>
    </xf>
    <xf numFmtId="0" fontId="36" fillId="0" borderId="416" xfId="0" applyFont="1" applyBorder="1"/>
    <xf numFmtId="0" fontId="36" fillId="0" borderId="416" xfId="0" applyFont="1" applyBorder="1" applyAlignment="1">
      <alignment horizontal="right"/>
    </xf>
    <xf numFmtId="0" fontId="36" fillId="0" borderId="416" xfId="0" applyFont="1" applyFill="1" applyBorder="1" applyAlignment="1">
      <alignment horizontal="center" vertical="center"/>
    </xf>
    <xf numFmtId="0" fontId="5" fillId="0" borderId="388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right" vertical="center" indent="3"/>
    </xf>
    <xf numFmtId="0" fontId="5" fillId="0" borderId="389" xfId="0" applyFont="1" applyBorder="1" applyAlignment="1" applyProtection="1">
      <alignment horizontal="center" vertical="center"/>
    </xf>
    <xf numFmtId="0" fontId="5" fillId="0" borderId="243" xfId="0" applyFont="1" applyBorder="1" applyAlignment="1" applyProtection="1">
      <alignment horizontal="center" vertical="center"/>
    </xf>
    <xf numFmtId="0" fontId="4" fillId="0" borderId="398" xfId="0" applyFont="1" applyBorder="1" applyAlignment="1" applyProtection="1">
      <alignment horizontal="center" vertical="center" shrinkToFit="1"/>
    </xf>
    <xf numFmtId="0" fontId="4" fillId="0" borderId="399" xfId="0" applyFont="1" applyBorder="1" applyAlignment="1" applyProtection="1">
      <alignment horizontal="center" vertical="center" shrinkToFit="1"/>
    </xf>
    <xf numFmtId="0" fontId="4" fillId="5" borderId="402" xfId="0" applyFont="1" applyFill="1" applyBorder="1" applyAlignment="1" applyProtection="1">
      <alignment horizontal="center" vertical="center"/>
      <protection locked="0"/>
    </xf>
    <xf numFmtId="0" fontId="4" fillId="5" borderId="399" xfId="0" applyFont="1" applyFill="1" applyBorder="1" applyAlignment="1" applyProtection="1">
      <alignment horizontal="center" vertical="center"/>
      <protection locked="0"/>
    </xf>
    <xf numFmtId="0" fontId="4" fillId="13" borderId="399" xfId="0" applyNumberFormat="1" applyFont="1" applyFill="1" applyBorder="1" applyAlignment="1" applyProtection="1">
      <alignment horizontal="center" vertical="center"/>
      <protection locked="0"/>
    </xf>
    <xf numFmtId="0" fontId="4" fillId="5" borderId="399" xfId="0" applyNumberFormat="1" applyFont="1" applyFill="1" applyBorder="1" applyAlignment="1" applyProtection="1">
      <alignment horizontal="center" vertical="center"/>
      <protection locked="0"/>
    </xf>
    <xf numFmtId="0" fontId="4" fillId="13" borderId="406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right" vertical="center" wrapText="1"/>
    </xf>
    <xf numFmtId="0" fontId="15" fillId="0" borderId="32" xfId="0" applyFont="1" applyBorder="1" applyAlignment="1" applyProtection="1">
      <alignment horizontal="right" vertical="center" wrapText="1"/>
    </xf>
    <xf numFmtId="0" fontId="15" fillId="0" borderId="33" xfId="0" applyFont="1" applyBorder="1" applyAlignment="1" applyProtection="1">
      <alignment horizontal="right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33" xfId="0" applyFont="1" applyBorder="1" applyAlignment="1" applyProtection="1">
      <alignment horizontal="center" vertical="center" wrapText="1"/>
    </xf>
    <xf numFmtId="3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11" borderId="243" xfId="0" applyNumberFormat="1" applyFont="1" applyFill="1" applyBorder="1" applyAlignment="1" applyProtection="1">
      <alignment horizontal="center" vertical="center"/>
    </xf>
    <xf numFmtId="0" fontId="5" fillId="10" borderId="389" xfId="0" applyFont="1" applyFill="1" applyBorder="1" applyAlignment="1" applyProtection="1">
      <alignment horizontal="center" vertical="center"/>
    </xf>
    <xf numFmtId="0" fontId="5" fillId="10" borderId="243" xfId="0" applyFont="1" applyFill="1" applyBorder="1" applyAlignment="1" applyProtection="1">
      <alignment horizontal="center" vertical="center"/>
    </xf>
    <xf numFmtId="0" fontId="5" fillId="10" borderId="243" xfId="0" applyNumberFormat="1" applyFont="1" applyFill="1" applyBorder="1" applyAlignment="1" applyProtection="1">
      <alignment horizontal="center" vertical="center"/>
    </xf>
    <xf numFmtId="0" fontId="14" fillId="14" borderId="30" xfId="0" applyFont="1" applyFill="1" applyBorder="1" applyAlignment="1" applyProtection="1">
      <alignment horizontal="right" wrapText="1" indent="7"/>
    </xf>
    <xf numFmtId="0" fontId="4" fillId="5" borderId="21" xfId="0" applyNumberFormat="1" applyFont="1" applyFill="1" applyBorder="1" applyAlignment="1" applyProtection="1">
      <alignment horizontal="center" vertical="center"/>
      <protection locked="0"/>
    </xf>
    <xf numFmtId="0" fontId="4" fillId="13" borderId="21" xfId="0" applyNumberFormat="1" applyFont="1" applyFill="1" applyBorder="1" applyAlignment="1" applyProtection="1">
      <alignment horizontal="center" vertical="center"/>
      <protection locked="0"/>
    </xf>
    <xf numFmtId="0" fontId="5" fillId="10" borderId="316" xfId="0" applyNumberFormat="1" applyFont="1" applyFill="1" applyBorder="1" applyAlignment="1" applyProtection="1">
      <alignment horizontal="center" vertical="center"/>
    </xf>
    <xf numFmtId="0" fontId="5" fillId="10" borderId="39" xfId="0" applyNumberFormat="1" applyFont="1" applyFill="1" applyBorder="1" applyAlignment="1" applyProtection="1">
      <alignment horizontal="center" vertical="center"/>
    </xf>
    <xf numFmtId="0" fontId="5" fillId="11" borderId="272" xfId="0" applyNumberFormat="1" applyFont="1" applyFill="1" applyBorder="1" applyAlignment="1" applyProtection="1">
      <alignment horizontal="center" vertical="center"/>
    </xf>
    <xf numFmtId="0" fontId="5" fillId="11" borderId="39" xfId="0" applyNumberFormat="1" applyFont="1" applyFill="1" applyBorder="1" applyAlignment="1" applyProtection="1">
      <alignment horizontal="center" vertical="center"/>
    </xf>
    <xf numFmtId="0" fontId="5" fillId="10" borderId="287" xfId="0" applyNumberFormat="1" applyFont="1" applyFill="1" applyBorder="1" applyAlignment="1" applyProtection="1">
      <alignment horizontal="center" vertical="center"/>
    </xf>
    <xf numFmtId="0" fontId="5" fillId="11" borderId="287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13" borderId="395" xfId="0" applyNumberFormat="1" applyFont="1" applyFill="1" applyBorder="1" applyAlignment="1" applyProtection="1">
      <alignment horizontal="center" vertical="center"/>
      <protection locked="0"/>
    </xf>
    <xf numFmtId="0" fontId="4" fillId="0" borderId="391" xfId="0" applyFont="1" applyBorder="1" applyAlignment="1" applyProtection="1">
      <alignment horizontal="center" vertical="center" shrinkToFit="1"/>
    </xf>
    <xf numFmtId="0" fontId="4" fillId="0" borderId="392" xfId="0" applyFont="1" applyBorder="1" applyAlignment="1" applyProtection="1">
      <alignment horizontal="center" vertical="center" shrinkToFit="1"/>
    </xf>
    <xf numFmtId="0" fontId="4" fillId="5" borderId="393" xfId="0" applyFont="1" applyFill="1" applyBorder="1" applyAlignment="1" applyProtection="1">
      <alignment horizontal="center" vertical="center"/>
      <protection locked="0"/>
    </xf>
    <xf numFmtId="0" fontId="4" fillId="5" borderId="392" xfId="0" applyFont="1" applyFill="1" applyBorder="1" applyAlignment="1" applyProtection="1">
      <alignment horizontal="center" vertical="center"/>
      <protection locked="0"/>
    </xf>
    <xf numFmtId="0" fontId="4" fillId="13" borderId="392" xfId="0" applyNumberFormat="1" applyFont="1" applyFill="1" applyBorder="1" applyAlignment="1" applyProtection="1">
      <alignment horizontal="center" vertical="center"/>
      <protection locked="0"/>
    </xf>
    <xf numFmtId="0" fontId="4" fillId="5" borderId="392" xfId="0" applyNumberFormat="1" applyFont="1" applyFill="1" applyBorder="1" applyAlignment="1" applyProtection="1">
      <alignment horizontal="center" vertical="center"/>
      <protection locked="0"/>
    </xf>
    <xf numFmtId="0" fontId="4" fillId="13" borderId="394" xfId="0" applyNumberFormat="1" applyFont="1" applyFill="1" applyBorder="1" applyAlignment="1" applyProtection="1">
      <alignment horizontal="center" vertical="center"/>
      <protection locked="0"/>
    </xf>
    <xf numFmtId="0" fontId="4" fillId="5" borderId="224" xfId="0" applyNumberFormat="1" applyFont="1" applyFill="1" applyBorder="1" applyAlignment="1" applyProtection="1">
      <alignment horizontal="center" vertical="center"/>
      <protection locked="0"/>
    </xf>
    <xf numFmtId="0" fontId="4" fillId="13" borderId="224" xfId="0" applyNumberFormat="1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 wrapText="1"/>
      <protection locked="0"/>
    </xf>
    <xf numFmtId="0" fontId="6" fillId="5" borderId="242" xfId="0" applyFont="1" applyFill="1" applyBorder="1" applyAlignment="1" applyProtection="1">
      <alignment horizontal="center" vertical="center" wrapText="1"/>
      <protection locked="0"/>
    </xf>
    <xf numFmtId="0" fontId="6" fillId="5" borderId="259" xfId="0" applyFont="1" applyFill="1" applyBorder="1" applyAlignment="1" applyProtection="1">
      <alignment horizontal="center" vertical="center" wrapText="1"/>
      <protection locked="0"/>
    </xf>
    <xf numFmtId="0" fontId="6" fillId="13" borderId="243" xfId="0" applyFont="1" applyFill="1" applyBorder="1" applyAlignment="1" applyProtection="1">
      <alignment horizontal="center" vertical="center" wrapText="1"/>
      <protection locked="0"/>
    </xf>
    <xf numFmtId="0" fontId="6" fillId="13" borderId="292" xfId="0" applyFont="1" applyFill="1" applyBorder="1" applyAlignment="1" applyProtection="1">
      <alignment horizontal="center" vertical="center" wrapText="1"/>
      <protection locked="0"/>
    </xf>
    <xf numFmtId="0" fontId="6" fillId="5" borderId="232" xfId="0" applyFont="1" applyFill="1" applyBorder="1" applyAlignment="1" applyProtection="1">
      <alignment horizontal="center" vertical="center" wrapText="1"/>
      <protection locked="0"/>
    </xf>
    <xf numFmtId="0" fontId="6" fillId="13" borderId="232" xfId="0" applyFont="1" applyFill="1" applyBorder="1" applyAlignment="1" applyProtection="1">
      <alignment horizontal="center" vertical="center" wrapText="1"/>
      <protection locked="0"/>
    </xf>
    <xf numFmtId="0" fontId="6" fillId="13" borderId="38" xfId="0" applyFont="1" applyFill="1" applyBorder="1" applyAlignment="1" applyProtection="1">
      <alignment horizontal="center" vertical="center" wrapText="1"/>
      <protection locked="0"/>
    </xf>
    <xf numFmtId="0" fontId="6" fillId="13" borderId="36" xfId="0" applyFont="1" applyFill="1" applyBorder="1" applyAlignment="1" applyProtection="1">
      <alignment horizontal="center" vertical="center" wrapText="1"/>
      <protection locked="0"/>
    </xf>
    <xf numFmtId="0" fontId="7" fillId="6" borderId="339" xfId="0" applyFont="1" applyFill="1" applyBorder="1" applyAlignment="1" applyProtection="1">
      <alignment horizontal="center" vertical="center" textRotation="90" shrinkToFit="1"/>
    </xf>
    <xf numFmtId="0" fontId="7" fillId="6" borderId="326" xfId="0" applyFont="1" applyFill="1" applyBorder="1" applyAlignment="1" applyProtection="1">
      <alignment horizontal="center" vertical="center" textRotation="90" shrinkToFit="1"/>
    </xf>
    <xf numFmtId="0" fontId="7" fillId="5" borderId="326" xfId="0" applyFont="1" applyFill="1" applyBorder="1" applyAlignment="1" applyProtection="1">
      <alignment horizontal="center" vertical="center" textRotation="90" shrinkToFit="1"/>
    </xf>
    <xf numFmtId="0" fontId="5" fillId="3" borderId="176" xfId="0" applyFont="1" applyFill="1" applyBorder="1" applyAlignment="1" applyProtection="1">
      <alignment horizontal="center" vertical="center"/>
    </xf>
    <xf numFmtId="0" fontId="5" fillId="3" borderId="331" xfId="0" applyFont="1" applyFill="1" applyBorder="1" applyAlignment="1" applyProtection="1">
      <alignment horizontal="center" vertical="center"/>
    </xf>
    <xf numFmtId="0" fontId="5" fillId="5" borderId="176" xfId="0" applyFont="1" applyFill="1" applyBorder="1" applyAlignment="1" applyProtection="1">
      <alignment horizontal="center" vertical="center"/>
    </xf>
    <xf numFmtId="0" fontId="5" fillId="5" borderId="331" xfId="0" applyFont="1" applyFill="1" applyBorder="1" applyAlignment="1" applyProtection="1">
      <alignment horizontal="center" vertical="center"/>
    </xf>
    <xf numFmtId="0" fontId="5" fillId="6" borderId="331" xfId="0" applyNumberFormat="1" applyFont="1" applyFill="1" applyBorder="1" applyAlignment="1" applyProtection="1">
      <alignment horizontal="center" vertical="center"/>
    </xf>
    <xf numFmtId="0" fontId="5" fillId="5" borderId="176" xfId="0" applyNumberFormat="1" applyFont="1" applyFill="1" applyBorder="1" applyAlignment="1" applyProtection="1">
      <alignment horizontal="center" vertical="center"/>
    </xf>
    <xf numFmtId="0" fontId="5" fillId="5" borderId="33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0" xfId="0" applyFont="1" applyBorder="1" applyAlignment="1" applyProtection="1">
      <alignment horizontal="center" vertical="center" shrinkToFit="1"/>
    </xf>
    <xf numFmtId="0" fontId="24" fillId="0" borderId="413" xfId="0" applyFont="1" applyBorder="1" applyAlignment="1" applyProtection="1">
      <alignment horizontal="center" vertical="center" shrinkToFit="1"/>
    </xf>
    <xf numFmtId="0" fontId="24" fillId="0" borderId="410" xfId="0" applyFont="1" applyBorder="1" applyAlignment="1" applyProtection="1">
      <alignment horizontal="center" vertical="center" shrinkToFit="1"/>
    </xf>
    <xf numFmtId="0" fontId="8" fillId="0" borderId="411" xfId="0" applyFont="1" applyBorder="1" applyAlignment="1" applyProtection="1">
      <alignment horizontal="center" vertical="center" textRotation="90" shrinkToFit="1"/>
    </xf>
    <xf numFmtId="0" fontId="8" fillId="0" borderId="412" xfId="0" applyFont="1" applyBorder="1" applyAlignment="1" applyProtection="1">
      <alignment horizontal="center" vertical="center" textRotation="90" shrinkToFit="1"/>
    </xf>
    <xf numFmtId="0" fontId="7" fillId="0" borderId="409" xfId="0" applyFont="1" applyBorder="1" applyAlignment="1" applyProtection="1">
      <alignment horizontal="center" vertical="center" textRotation="90" shrinkToFit="1"/>
    </xf>
    <xf numFmtId="0" fontId="7" fillId="0" borderId="408" xfId="0" applyFont="1" applyBorder="1" applyAlignment="1" applyProtection="1">
      <alignment horizontal="center" vertical="center" textRotation="90" shrinkToFit="1"/>
    </xf>
    <xf numFmtId="0" fontId="7" fillId="14" borderId="4" xfId="0" applyFont="1" applyFill="1" applyBorder="1" applyAlignment="1" applyProtection="1">
      <alignment horizontal="center" vertical="center" textRotation="90" shrinkToFit="1"/>
    </xf>
    <xf numFmtId="0" fontId="7" fillId="14" borderId="330" xfId="0" applyFont="1" applyFill="1" applyBorder="1" applyAlignment="1" applyProtection="1">
      <alignment horizontal="center" vertical="center" textRotation="90" shrinkToFit="1"/>
    </xf>
    <xf numFmtId="0" fontId="7" fillId="0" borderId="6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 textRotation="90" wrapText="1" shrinkToFit="1"/>
    </xf>
    <xf numFmtId="0" fontId="9" fillId="0" borderId="329" xfId="0" applyFont="1" applyBorder="1" applyAlignment="1" applyProtection="1">
      <alignment horizontal="center" vertical="center" textRotation="90" wrapText="1" shrinkToFit="1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6" fillId="5" borderId="318" xfId="0" applyFont="1" applyFill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</xf>
    <xf numFmtId="0" fontId="7" fillId="3" borderId="328" xfId="0" applyFont="1" applyFill="1" applyBorder="1" applyAlignment="1" applyProtection="1">
      <alignment horizontal="center" vertical="center" textRotation="90" shrinkToFit="1"/>
    </xf>
    <xf numFmtId="0" fontId="7" fillId="3" borderId="326" xfId="0" applyFont="1" applyFill="1" applyBorder="1" applyAlignment="1" applyProtection="1">
      <alignment horizontal="center" vertical="center" textRotation="90" shrinkToFit="1"/>
    </xf>
    <xf numFmtId="0" fontId="7" fillId="5" borderId="328" xfId="0" applyFont="1" applyFill="1" applyBorder="1" applyAlignment="1" applyProtection="1">
      <alignment horizontal="center" vertical="center" textRotation="90" shrinkToFit="1"/>
    </xf>
    <xf numFmtId="0" fontId="6" fillId="13" borderId="40" xfId="0" applyFont="1" applyFill="1" applyBorder="1" applyAlignment="1" applyProtection="1">
      <alignment horizontal="center" vertical="center" wrapText="1"/>
      <protection locked="0"/>
    </xf>
    <xf numFmtId="0" fontId="6" fillId="13" borderId="314" xfId="0" applyFont="1" applyFill="1" applyBorder="1" applyAlignment="1" applyProtection="1">
      <alignment horizontal="center" vertical="center" wrapText="1"/>
      <protection locked="0"/>
    </xf>
    <xf numFmtId="0" fontId="6" fillId="5" borderId="37" xfId="0" applyFont="1" applyFill="1" applyBorder="1" applyAlignment="1" applyProtection="1">
      <alignment horizontal="center" vertical="center" wrapText="1"/>
      <protection locked="0"/>
    </xf>
    <xf numFmtId="0" fontId="6" fillId="5" borderId="319" xfId="0" applyFont="1" applyFill="1" applyBorder="1" applyAlignment="1" applyProtection="1">
      <alignment horizontal="center" vertical="center" wrapText="1"/>
      <protection locked="0"/>
    </xf>
    <xf numFmtId="0" fontId="6" fillId="16" borderId="289" xfId="0" applyFont="1" applyFill="1" applyBorder="1" applyAlignment="1" applyProtection="1">
      <alignment horizontal="center" vertical="center"/>
    </xf>
    <xf numFmtId="0" fontId="6" fillId="16" borderId="45" xfId="0" applyFont="1" applyFill="1" applyBorder="1" applyAlignment="1" applyProtection="1">
      <alignment horizontal="center" vertical="center"/>
    </xf>
    <xf numFmtId="0" fontId="6" fillId="16" borderId="90" xfId="0" applyFont="1" applyFill="1" applyBorder="1" applyAlignment="1" applyProtection="1">
      <alignment horizontal="center" vertical="center"/>
    </xf>
    <xf numFmtId="0" fontId="6" fillId="13" borderId="47" xfId="0" applyFont="1" applyFill="1" applyBorder="1" applyAlignment="1" applyProtection="1">
      <alignment horizontal="center" vertical="center" wrapText="1"/>
    </xf>
    <xf numFmtId="0" fontId="6" fillId="13" borderId="305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258" xfId="0" applyFont="1" applyFill="1" applyBorder="1" applyAlignment="1" applyProtection="1">
      <alignment horizontal="center" vertical="center" wrapText="1"/>
    </xf>
    <xf numFmtId="0" fontId="6" fillId="13" borderId="49" xfId="0" applyFont="1" applyFill="1" applyBorder="1" applyAlignment="1" applyProtection="1">
      <alignment horizontal="center" vertical="center" wrapText="1"/>
    </xf>
    <xf numFmtId="0" fontId="6" fillId="13" borderId="291" xfId="0" applyFont="1" applyFill="1" applyBorder="1" applyAlignment="1" applyProtection="1">
      <alignment horizontal="center" vertical="center" wrapText="1"/>
    </xf>
    <xf numFmtId="0" fontId="6" fillId="13" borderId="25" xfId="0" applyFont="1" applyFill="1" applyBorder="1" applyAlignment="1" applyProtection="1">
      <alignment horizontal="center" vertical="center" wrapText="1"/>
    </xf>
    <xf numFmtId="0" fontId="6" fillId="17" borderId="317" xfId="0" applyFont="1" applyFill="1" applyBorder="1" applyAlignment="1" applyProtection="1">
      <alignment horizontal="center" vertical="center"/>
    </xf>
    <xf numFmtId="0" fontId="6" fillId="17" borderId="293" xfId="0" applyFont="1" applyFill="1" applyBorder="1" applyAlignment="1" applyProtection="1">
      <alignment horizontal="center" vertical="center"/>
    </xf>
    <xf numFmtId="0" fontId="6" fillId="17" borderId="294" xfId="0" applyFont="1" applyFill="1" applyBorder="1" applyAlignment="1" applyProtection="1">
      <alignment horizontal="center" vertical="center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249" xfId="0" applyFont="1" applyFill="1" applyBorder="1" applyAlignment="1" applyProtection="1">
      <alignment horizontal="center" vertical="center" wrapText="1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57" xfId="0" applyBorder="1" applyAlignment="1">
      <alignment vertical="center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shrinkToFit="1"/>
    </xf>
    <xf numFmtId="0" fontId="34" fillId="0" borderId="6" xfId="0" applyFont="1" applyBorder="1" applyAlignment="1" applyProtection="1">
      <alignment horizontal="center" vertical="center" shrinkToFit="1"/>
    </xf>
    <xf numFmtId="0" fontId="24" fillId="0" borderId="41" xfId="0" applyFont="1" applyBorder="1" applyAlignment="1" applyProtection="1">
      <alignment horizontal="center" vertical="center" shrinkToFit="1"/>
    </xf>
    <xf numFmtId="0" fontId="8" fillId="0" borderId="181" xfId="0" applyFont="1" applyBorder="1" applyAlignment="1" applyProtection="1">
      <alignment horizontal="center" vertical="center" textRotation="90" shrinkToFit="1"/>
    </xf>
    <xf numFmtId="0" fontId="8" fillId="0" borderId="182" xfId="0" applyFont="1" applyBorder="1" applyAlignment="1" applyProtection="1">
      <alignment horizontal="center" vertical="center" textRotation="90" shrinkToFit="1"/>
    </xf>
    <xf numFmtId="0" fontId="7" fillId="0" borderId="183" xfId="0" applyFont="1" applyBorder="1" applyAlignment="1" applyProtection="1">
      <alignment horizontal="center" vertical="center" textRotation="90" shrinkToFit="1"/>
    </xf>
    <xf numFmtId="0" fontId="7" fillId="0" borderId="184" xfId="0" applyFont="1" applyBorder="1" applyAlignment="1" applyProtection="1">
      <alignment horizontal="center" vertical="center" textRotation="90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left" vertical="center"/>
    </xf>
    <xf numFmtId="0" fontId="6" fillId="16" borderId="310" xfId="0" applyFont="1" applyFill="1" applyBorder="1" applyAlignment="1" applyProtection="1">
      <alignment horizontal="center" vertical="center"/>
    </xf>
    <xf numFmtId="0" fontId="6" fillId="16" borderId="315" xfId="0" applyFont="1" applyFill="1" applyBorder="1" applyAlignment="1" applyProtection="1">
      <alignment horizontal="center" vertical="center"/>
    </xf>
    <xf numFmtId="0" fontId="6" fillId="17" borderId="307" xfId="0" applyFont="1" applyFill="1" applyBorder="1" applyAlignment="1" applyProtection="1">
      <alignment horizontal="center" vertical="center"/>
    </xf>
    <xf numFmtId="0" fontId="6" fillId="17" borderId="308" xfId="0" applyFont="1" applyFill="1" applyBorder="1" applyAlignment="1" applyProtection="1">
      <alignment horizontal="center" vertical="center"/>
    </xf>
    <xf numFmtId="0" fontId="6" fillId="16" borderId="306" xfId="0" applyFont="1" applyFill="1" applyBorder="1" applyAlignment="1" applyProtection="1">
      <alignment horizontal="center" vertical="center"/>
    </xf>
    <xf numFmtId="0" fontId="0" fillId="0" borderId="342" xfId="0" applyBorder="1" applyAlignment="1">
      <alignment vertical="center"/>
    </xf>
    <xf numFmtId="0" fontId="0" fillId="0" borderId="373" xfId="0" applyBorder="1" applyAlignment="1">
      <alignment vertical="center"/>
    </xf>
    <xf numFmtId="0" fontId="0" fillId="0" borderId="167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center" vertical="center" textRotation="90" shrinkToFit="1"/>
    </xf>
    <xf numFmtId="0" fontId="7" fillId="8" borderId="50" xfId="0" applyFont="1" applyFill="1" applyBorder="1" applyAlignment="1" applyProtection="1">
      <alignment horizontal="center" vertical="center" textRotation="90" shrinkToFit="1"/>
    </xf>
    <xf numFmtId="0" fontId="7" fillId="0" borderId="7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 textRotation="90" wrapText="1" shrinkToFit="1"/>
    </xf>
    <xf numFmtId="0" fontId="9" fillId="0" borderId="64" xfId="0" applyFont="1" applyBorder="1" applyAlignment="1" applyProtection="1">
      <alignment horizontal="center" vertical="center" textRotation="90" wrapText="1" shrinkToFit="1"/>
    </xf>
    <xf numFmtId="0" fontId="6" fillId="5" borderId="237" xfId="0" applyFont="1" applyFill="1" applyBorder="1" applyAlignment="1" applyProtection="1">
      <alignment horizontal="center" vertical="center" wrapText="1"/>
      <protection locked="0"/>
    </xf>
    <xf numFmtId="0" fontId="6" fillId="5" borderId="250" xfId="0" applyFont="1" applyFill="1" applyBorder="1" applyAlignment="1" applyProtection="1">
      <alignment horizontal="center" vertical="center" wrapText="1"/>
      <protection locked="0"/>
    </xf>
    <xf numFmtId="0" fontId="10" fillId="0" borderId="192" xfId="0" applyFont="1" applyFill="1" applyBorder="1" applyAlignment="1" applyProtection="1">
      <alignment horizontal="right" vertical="center" indent="3"/>
    </xf>
    <xf numFmtId="0" fontId="10" fillId="0" borderId="324" xfId="0" applyFont="1" applyFill="1" applyBorder="1" applyAlignment="1" applyProtection="1">
      <alignment horizontal="right" vertical="center" indent="3"/>
    </xf>
    <xf numFmtId="0" fontId="10" fillId="0" borderId="325" xfId="0" applyFont="1" applyFill="1" applyBorder="1" applyAlignment="1" applyProtection="1">
      <alignment horizontal="right" vertical="center" indent="3"/>
    </xf>
    <xf numFmtId="0" fontId="5" fillId="0" borderId="107" xfId="0" applyFont="1" applyBorder="1" applyAlignment="1" applyProtection="1">
      <alignment horizontal="center" vertical="center"/>
    </xf>
    <xf numFmtId="0" fontId="20" fillId="0" borderId="106" xfId="0" applyFont="1" applyBorder="1" applyAlignment="1" applyProtection="1">
      <alignment horizontal="left" vertical="center"/>
    </xf>
    <xf numFmtId="0" fontId="20" fillId="0" borderId="38" xfId="0" applyFont="1" applyBorder="1" applyAlignment="1" applyProtection="1">
      <alignment horizontal="left" vertical="center"/>
    </xf>
    <xf numFmtId="0" fontId="6" fillId="17" borderId="320" xfId="0" applyFont="1" applyFill="1" applyBorder="1" applyAlignment="1" applyProtection="1">
      <alignment horizontal="center" vertical="center"/>
    </xf>
    <xf numFmtId="0" fontId="6" fillId="17" borderId="312" xfId="0" applyFont="1" applyFill="1" applyBorder="1" applyAlignment="1" applyProtection="1">
      <alignment horizontal="center" vertical="center"/>
    </xf>
    <xf numFmtId="0" fontId="6" fillId="16" borderId="311" xfId="0" applyFont="1" applyFill="1" applyBorder="1" applyAlignment="1" applyProtection="1">
      <alignment horizontal="center" vertical="center"/>
    </xf>
    <xf numFmtId="0" fontId="6" fillId="16" borderId="312" xfId="0" applyFont="1" applyFill="1" applyBorder="1" applyAlignment="1" applyProtection="1">
      <alignment horizontal="center" vertical="center"/>
    </xf>
    <xf numFmtId="0" fontId="24" fillId="7" borderId="41" xfId="0" applyFont="1" applyFill="1" applyBorder="1" applyAlignment="1" applyProtection="1">
      <alignment horizontal="center" vertical="center" textRotation="90" shrinkToFit="1"/>
    </xf>
    <xf numFmtId="0" fontId="7" fillId="7" borderId="82" xfId="0" applyFont="1" applyFill="1" applyBorder="1" applyAlignment="1" applyProtection="1">
      <alignment horizontal="center" vertical="center" textRotation="90" shrinkToFit="1"/>
    </xf>
    <xf numFmtId="0" fontId="5" fillId="0" borderId="108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52"/>
  <sheetViews>
    <sheetView showZeros="0" tabSelected="1" zoomScale="130" zoomScaleNormal="130" zoomScalePageLayoutView="70" workbookViewId="0">
      <pane xSplit="4" ySplit="8" topLeftCell="BB130" activePane="bottomRight" state="frozenSplit"/>
      <selection pane="topRight" activeCell="B1" sqref="B1"/>
      <selection pane="bottomLeft" activeCell="A4" sqref="A4"/>
      <selection pane="bottomRight" activeCell="V141" sqref="V141"/>
    </sheetView>
  </sheetViews>
  <sheetFormatPr defaultColWidth="8.7109375" defaultRowHeight="15" x14ac:dyDescent="0.25"/>
  <cols>
    <col min="2" max="2" width="4.7109375" customWidth="1"/>
    <col min="3" max="3" width="5.7109375" customWidth="1"/>
    <col min="4" max="4" width="57.42578125" style="53" customWidth="1"/>
    <col min="5" max="5" width="9.42578125" customWidth="1"/>
    <col min="6" max="6" width="6.28515625" customWidth="1"/>
    <col min="7" max="7" width="5" customWidth="1"/>
    <col min="8" max="8" width="5.28515625" customWidth="1"/>
    <col min="9" max="9" width="4.28515625" customWidth="1"/>
    <col min="10" max="11" width="5" bestFit="1" customWidth="1"/>
    <col min="12" max="12" width="5.7109375" customWidth="1"/>
    <col min="13" max="13" width="4" bestFit="1" customWidth="1"/>
    <col min="14" max="14" width="3.42578125" bestFit="1" customWidth="1"/>
    <col min="15" max="16" width="4" bestFit="1" customWidth="1"/>
    <col min="17" max="17" width="5.42578125" bestFit="1" customWidth="1"/>
    <col min="18" max="18" width="4" bestFit="1" customWidth="1"/>
    <col min="19" max="19" width="3.7109375" bestFit="1" customWidth="1"/>
    <col min="20" max="20" width="4" bestFit="1" customWidth="1"/>
    <col min="21" max="21" width="5" customWidth="1"/>
    <col min="22" max="22" width="5.7109375" bestFit="1" customWidth="1"/>
    <col min="23" max="23" width="4.42578125" bestFit="1" customWidth="1"/>
    <col min="24" max="24" width="3.42578125" bestFit="1" customWidth="1"/>
    <col min="25" max="25" width="4.140625" bestFit="1" customWidth="1"/>
    <col min="26" max="26" width="4" bestFit="1" customWidth="1"/>
    <col min="27" max="27" width="4.42578125" bestFit="1" customWidth="1"/>
    <col min="28" max="28" width="4" bestFit="1" customWidth="1"/>
    <col min="29" max="29" width="3.42578125" bestFit="1" customWidth="1"/>
    <col min="30" max="30" width="5.28515625" customWidth="1"/>
    <col min="31" max="31" width="6.28515625" bestFit="1" customWidth="1"/>
    <col min="32" max="32" width="5.7109375" bestFit="1" customWidth="1"/>
    <col min="33" max="33" width="4.42578125" bestFit="1" customWidth="1"/>
    <col min="34" max="34" width="3.42578125" bestFit="1" customWidth="1"/>
    <col min="35" max="36" width="4" bestFit="1" customWidth="1"/>
    <col min="37" max="37" width="5" bestFit="1" customWidth="1"/>
    <col min="38" max="38" width="4" bestFit="1" customWidth="1"/>
    <col min="39" max="39" width="3.42578125" bestFit="1" customWidth="1"/>
    <col min="40" max="41" width="4" bestFit="1" customWidth="1"/>
    <col min="42" max="42" width="5.7109375" bestFit="1" customWidth="1"/>
    <col min="43" max="43" width="5.140625" bestFit="1" customWidth="1"/>
    <col min="44" max="44" width="3.42578125" bestFit="1" customWidth="1"/>
    <col min="45" max="46" width="4" bestFit="1" customWidth="1"/>
    <col min="47" max="48" width="4.42578125" bestFit="1" customWidth="1"/>
    <col min="49" max="49" width="3.42578125" bestFit="1" customWidth="1"/>
    <col min="50" max="50" width="4" bestFit="1" customWidth="1"/>
    <col min="51" max="51" width="5" bestFit="1" customWidth="1"/>
    <col min="52" max="52" width="5.7109375" bestFit="1" customWidth="1"/>
    <col min="53" max="53" width="4.42578125" bestFit="1" customWidth="1"/>
    <col min="54" max="54" width="3.42578125" bestFit="1" customWidth="1"/>
    <col min="55" max="56" width="4" bestFit="1" customWidth="1"/>
    <col min="57" max="57" width="4.42578125" bestFit="1" customWidth="1"/>
    <col min="58" max="60" width="3.42578125" bestFit="1" customWidth="1"/>
    <col min="61" max="61" width="4.42578125" bestFit="1" customWidth="1"/>
    <col min="62" max="62" width="5.7109375" bestFit="1" customWidth="1"/>
    <col min="63" max="63" width="0.42578125" customWidth="1"/>
  </cols>
  <sheetData>
    <row r="2" spans="2:63" ht="17.25" customHeight="1" x14ac:dyDescent="0.25">
      <c r="B2" s="1"/>
      <c r="C2" s="1"/>
      <c r="D2" s="888" t="s">
        <v>303</v>
      </c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757" t="s">
        <v>304</v>
      </c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2"/>
      <c r="AM2" s="758" t="s">
        <v>305</v>
      </c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63" ht="18" thickBot="1" x14ac:dyDescent="0.3">
      <c r="B3" s="5"/>
      <c r="C3" s="5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5"/>
      <c r="S3" s="5"/>
      <c r="T3" s="5"/>
      <c r="U3" s="5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2:63" ht="17.25" customHeight="1" thickBot="1" x14ac:dyDescent="0.3">
      <c r="B4" s="878"/>
      <c r="C4" s="877"/>
      <c r="D4" s="879"/>
      <c r="E4" s="879"/>
      <c r="F4" s="879"/>
      <c r="G4" s="879"/>
      <c r="H4" s="879"/>
      <c r="I4" s="879"/>
      <c r="J4" s="879"/>
      <c r="K4" s="879"/>
      <c r="L4" s="879"/>
      <c r="M4" s="880" t="s">
        <v>2</v>
      </c>
      <c r="N4" s="880"/>
      <c r="O4" s="880"/>
      <c r="P4" s="880"/>
      <c r="Q4" s="880"/>
      <c r="R4" s="880"/>
      <c r="S4" s="880"/>
      <c r="T4" s="880"/>
      <c r="U4" s="880"/>
      <c r="V4" s="881"/>
      <c r="W4" s="882" t="s">
        <v>3</v>
      </c>
      <c r="X4" s="882"/>
      <c r="Y4" s="882"/>
      <c r="Z4" s="882"/>
      <c r="AA4" s="882"/>
      <c r="AB4" s="882"/>
      <c r="AC4" s="882"/>
      <c r="AD4" s="882"/>
      <c r="AE4" s="882"/>
      <c r="AF4" s="883"/>
      <c r="AG4" s="884" t="s">
        <v>4</v>
      </c>
      <c r="AH4" s="851"/>
      <c r="AI4" s="851"/>
      <c r="AJ4" s="851"/>
      <c r="AK4" s="851"/>
      <c r="AL4" s="851"/>
      <c r="AM4" s="851"/>
      <c r="AN4" s="851"/>
      <c r="AO4" s="851"/>
      <c r="AP4" s="851"/>
      <c r="AQ4" s="882" t="s">
        <v>5</v>
      </c>
      <c r="AR4" s="882"/>
      <c r="AS4" s="882"/>
      <c r="AT4" s="882"/>
      <c r="AU4" s="882"/>
      <c r="AV4" s="882"/>
      <c r="AW4" s="882"/>
      <c r="AX4" s="882"/>
      <c r="AY4" s="882"/>
      <c r="AZ4" s="883"/>
      <c r="BA4" s="884" t="s">
        <v>6</v>
      </c>
      <c r="BB4" s="851"/>
      <c r="BC4" s="851"/>
      <c r="BD4" s="851"/>
      <c r="BE4" s="851"/>
      <c r="BF4" s="851"/>
      <c r="BG4" s="851"/>
      <c r="BH4" s="851"/>
      <c r="BI4" s="851"/>
      <c r="BJ4" s="852"/>
      <c r="BK4" s="104"/>
    </row>
    <row r="5" spans="2:63" ht="15.75" thickBot="1" x14ac:dyDescent="0.3">
      <c r="B5" s="878"/>
      <c r="C5" s="877"/>
      <c r="D5" s="879"/>
      <c r="E5" s="879"/>
      <c r="F5" s="879"/>
      <c r="G5" s="879"/>
      <c r="H5" s="879"/>
      <c r="I5" s="879"/>
      <c r="J5" s="879"/>
      <c r="K5" s="879"/>
      <c r="L5" s="879"/>
      <c r="M5" s="98"/>
      <c r="N5" s="98"/>
      <c r="O5" s="98"/>
      <c r="P5" s="98"/>
      <c r="Q5" s="98"/>
      <c r="R5" s="681"/>
      <c r="S5" s="99"/>
      <c r="T5" s="99"/>
      <c r="U5" s="99"/>
      <c r="V5" s="400"/>
      <c r="W5" s="100"/>
      <c r="X5" s="100"/>
      <c r="Y5" s="100"/>
      <c r="Z5" s="100"/>
      <c r="AA5" s="100"/>
      <c r="AB5" s="100"/>
      <c r="AC5" s="100"/>
      <c r="AD5" s="100"/>
      <c r="AE5" s="100"/>
      <c r="AF5" s="398"/>
      <c r="AG5" s="102"/>
      <c r="AH5" s="101"/>
      <c r="AI5" s="101"/>
      <c r="AJ5" s="101"/>
      <c r="AK5" s="101"/>
      <c r="AL5" s="102"/>
      <c r="AM5" s="102"/>
      <c r="AN5" s="102"/>
      <c r="AO5" s="102"/>
      <c r="AP5" s="400"/>
      <c r="AQ5" s="100"/>
      <c r="AR5" s="100"/>
      <c r="AS5" s="100"/>
      <c r="AT5" s="100"/>
      <c r="AU5" s="100"/>
      <c r="AV5" s="100"/>
      <c r="AW5" s="100"/>
      <c r="AX5" s="100"/>
      <c r="AY5" s="100"/>
      <c r="AZ5" s="398"/>
      <c r="BA5" s="102"/>
      <c r="BB5" s="101"/>
      <c r="BC5" s="101"/>
      <c r="BD5" s="101"/>
      <c r="BE5" s="101"/>
      <c r="BF5" s="102"/>
      <c r="BG5" s="102"/>
      <c r="BH5" s="102"/>
      <c r="BI5" s="102"/>
      <c r="BJ5" s="96"/>
      <c r="BK5" s="105"/>
    </row>
    <row r="6" spans="2:63" ht="15.75" thickBot="1" x14ac:dyDescent="0.3">
      <c r="B6" s="878"/>
      <c r="C6" s="878"/>
      <c r="D6" s="879"/>
      <c r="E6" s="879"/>
      <c r="F6" s="879"/>
      <c r="G6" s="879"/>
      <c r="H6" s="879"/>
      <c r="I6" s="879"/>
      <c r="J6" s="879"/>
      <c r="K6" s="879"/>
      <c r="L6" s="879"/>
      <c r="M6" s="864" t="s">
        <v>7</v>
      </c>
      <c r="N6" s="864"/>
      <c r="O6" s="864"/>
      <c r="P6" s="864"/>
      <c r="Q6" s="865"/>
      <c r="R6" s="853" t="s">
        <v>8</v>
      </c>
      <c r="S6" s="853"/>
      <c r="T6" s="853"/>
      <c r="U6" s="853"/>
      <c r="V6" s="854"/>
      <c r="W6" s="855" t="s">
        <v>9</v>
      </c>
      <c r="X6" s="856"/>
      <c r="Y6" s="856"/>
      <c r="Z6" s="856"/>
      <c r="AA6" s="857"/>
      <c r="AB6" s="858" t="s">
        <v>10</v>
      </c>
      <c r="AC6" s="858"/>
      <c r="AD6" s="858"/>
      <c r="AE6" s="858"/>
      <c r="AF6" s="859"/>
      <c r="AG6" s="855" t="s">
        <v>11</v>
      </c>
      <c r="AH6" s="856"/>
      <c r="AI6" s="856"/>
      <c r="AJ6" s="856"/>
      <c r="AK6" s="857"/>
      <c r="AL6" s="860" t="s">
        <v>12</v>
      </c>
      <c r="AM6" s="860"/>
      <c r="AN6" s="860"/>
      <c r="AO6" s="860"/>
      <c r="AP6" s="859"/>
      <c r="AQ6" s="855" t="s">
        <v>13</v>
      </c>
      <c r="AR6" s="856"/>
      <c r="AS6" s="856"/>
      <c r="AT6" s="856"/>
      <c r="AU6" s="857"/>
      <c r="AV6" s="858" t="s">
        <v>14</v>
      </c>
      <c r="AW6" s="858"/>
      <c r="AX6" s="858"/>
      <c r="AY6" s="858"/>
      <c r="AZ6" s="859"/>
      <c r="BA6" s="855" t="s">
        <v>15</v>
      </c>
      <c r="BB6" s="856"/>
      <c r="BC6" s="856"/>
      <c r="BD6" s="856"/>
      <c r="BE6" s="857"/>
      <c r="BF6" s="860" t="s">
        <v>16</v>
      </c>
      <c r="BG6" s="860"/>
      <c r="BH6" s="860"/>
      <c r="BI6" s="860"/>
      <c r="BJ6" s="858"/>
      <c r="BK6" s="105"/>
    </row>
    <row r="7" spans="2:63" ht="15.75" thickBot="1" x14ac:dyDescent="0.3">
      <c r="B7" s="869" t="s">
        <v>1</v>
      </c>
      <c r="C7" s="907" t="s">
        <v>119</v>
      </c>
      <c r="D7" s="871" t="s">
        <v>17</v>
      </c>
      <c r="E7" s="873" t="s">
        <v>18</v>
      </c>
      <c r="F7" s="875" t="s">
        <v>19</v>
      </c>
      <c r="G7" s="890" t="s">
        <v>20</v>
      </c>
      <c r="H7" s="892" t="s">
        <v>21</v>
      </c>
      <c r="I7" s="892"/>
      <c r="J7" s="892"/>
      <c r="K7" s="892"/>
      <c r="L7" s="893" t="s">
        <v>22</v>
      </c>
      <c r="M7" s="895" t="s">
        <v>23</v>
      </c>
      <c r="N7" s="895"/>
      <c r="O7" s="895"/>
      <c r="P7" s="895"/>
      <c r="Q7" s="896"/>
      <c r="R7" s="846" t="s">
        <v>23</v>
      </c>
      <c r="S7" s="846"/>
      <c r="T7" s="846"/>
      <c r="U7" s="846"/>
      <c r="V7" s="847"/>
      <c r="W7" s="807" t="s">
        <v>23</v>
      </c>
      <c r="X7" s="808"/>
      <c r="Y7" s="808"/>
      <c r="Z7" s="808"/>
      <c r="AA7" s="809"/>
      <c r="AB7" s="810" t="s">
        <v>23</v>
      </c>
      <c r="AC7" s="810"/>
      <c r="AD7" s="810"/>
      <c r="AE7" s="810"/>
      <c r="AF7" s="811"/>
      <c r="AG7" s="812" t="s">
        <v>23</v>
      </c>
      <c r="AH7" s="808"/>
      <c r="AI7" s="808"/>
      <c r="AJ7" s="808"/>
      <c r="AK7" s="809"/>
      <c r="AL7" s="813" t="s">
        <v>23</v>
      </c>
      <c r="AM7" s="813"/>
      <c r="AN7" s="813"/>
      <c r="AO7" s="813"/>
      <c r="AP7" s="811"/>
      <c r="AQ7" s="812" t="s">
        <v>23</v>
      </c>
      <c r="AR7" s="808"/>
      <c r="AS7" s="808"/>
      <c r="AT7" s="808"/>
      <c r="AU7" s="809"/>
      <c r="AV7" s="810" t="s">
        <v>23</v>
      </c>
      <c r="AW7" s="810"/>
      <c r="AX7" s="810"/>
      <c r="AY7" s="810"/>
      <c r="AZ7" s="811"/>
      <c r="BA7" s="812" t="s">
        <v>23</v>
      </c>
      <c r="BB7" s="808"/>
      <c r="BC7" s="808"/>
      <c r="BD7" s="808"/>
      <c r="BE7" s="809"/>
      <c r="BF7" s="813" t="s">
        <v>23</v>
      </c>
      <c r="BG7" s="814"/>
      <c r="BH7" s="814"/>
      <c r="BI7" s="814"/>
      <c r="BJ7" s="815"/>
      <c r="BK7" s="105"/>
    </row>
    <row r="8" spans="2:63" ht="60" thickBot="1" x14ac:dyDescent="0.3">
      <c r="B8" s="870"/>
      <c r="C8" s="908"/>
      <c r="D8" s="872"/>
      <c r="E8" s="874"/>
      <c r="F8" s="876"/>
      <c r="G8" s="891"/>
      <c r="H8" s="54" t="s">
        <v>24</v>
      </c>
      <c r="I8" s="55" t="s">
        <v>25</v>
      </c>
      <c r="J8" s="54" t="s">
        <v>26</v>
      </c>
      <c r="K8" s="56" t="s">
        <v>27</v>
      </c>
      <c r="L8" s="894"/>
      <c r="M8" s="59" t="s">
        <v>28</v>
      </c>
      <c r="N8" s="60" t="s">
        <v>25</v>
      </c>
      <c r="O8" s="61" t="s">
        <v>26</v>
      </c>
      <c r="P8" s="60" t="s">
        <v>27</v>
      </c>
      <c r="Q8" s="346" t="s">
        <v>29</v>
      </c>
      <c r="R8" s="345" t="s">
        <v>28</v>
      </c>
      <c r="S8" s="62" t="s">
        <v>25</v>
      </c>
      <c r="T8" s="63" t="s">
        <v>26</v>
      </c>
      <c r="U8" s="62" t="s">
        <v>27</v>
      </c>
      <c r="V8" s="401" t="s">
        <v>29</v>
      </c>
      <c r="W8" s="399" t="s">
        <v>28</v>
      </c>
      <c r="X8" s="6" t="s">
        <v>25</v>
      </c>
      <c r="Y8" s="7" t="s">
        <v>26</v>
      </c>
      <c r="Z8" s="6" t="s">
        <v>27</v>
      </c>
      <c r="AA8" s="364" t="s">
        <v>29</v>
      </c>
      <c r="AB8" s="358" t="s">
        <v>28</v>
      </c>
      <c r="AC8" s="8" t="s">
        <v>25</v>
      </c>
      <c r="AD8" s="9" t="s">
        <v>26</v>
      </c>
      <c r="AE8" s="8" t="s">
        <v>27</v>
      </c>
      <c r="AF8" s="395" t="s">
        <v>29</v>
      </c>
      <c r="AG8" s="399" t="s">
        <v>28</v>
      </c>
      <c r="AH8" s="6" t="s">
        <v>25</v>
      </c>
      <c r="AI8" s="7" t="s">
        <v>26</v>
      </c>
      <c r="AJ8" s="6" t="s">
        <v>27</v>
      </c>
      <c r="AK8" s="369" t="s">
        <v>29</v>
      </c>
      <c r="AL8" s="367" t="s">
        <v>28</v>
      </c>
      <c r="AM8" s="8" t="s">
        <v>25</v>
      </c>
      <c r="AN8" s="9" t="s">
        <v>26</v>
      </c>
      <c r="AO8" s="8" t="s">
        <v>27</v>
      </c>
      <c r="AP8" s="395" t="s">
        <v>29</v>
      </c>
      <c r="AQ8" s="399" t="s">
        <v>28</v>
      </c>
      <c r="AR8" s="6" t="s">
        <v>25</v>
      </c>
      <c r="AS8" s="7" t="s">
        <v>26</v>
      </c>
      <c r="AT8" s="6" t="s">
        <v>27</v>
      </c>
      <c r="AU8" s="380" t="s">
        <v>29</v>
      </c>
      <c r="AV8" s="375" t="s">
        <v>28</v>
      </c>
      <c r="AW8" s="8" t="s">
        <v>25</v>
      </c>
      <c r="AX8" s="9" t="s">
        <v>26</v>
      </c>
      <c r="AY8" s="8" t="s">
        <v>27</v>
      </c>
      <c r="AZ8" s="395" t="s">
        <v>29</v>
      </c>
      <c r="BA8" s="387" t="s">
        <v>28</v>
      </c>
      <c r="BB8" s="6" t="s">
        <v>25</v>
      </c>
      <c r="BC8" s="7" t="s">
        <v>26</v>
      </c>
      <c r="BD8" s="6" t="s">
        <v>27</v>
      </c>
      <c r="BE8" s="380" t="s">
        <v>29</v>
      </c>
      <c r="BF8" s="385" t="s">
        <v>28</v>
      </c>
      <c r="BG8" s="8" t="s">
        <v>25</v>
      </c>
      <c r="BH8" s="9" t="s">
        <v>26</v>
      </c>
      <c r="BI8" s="8" t="s">
        <v>27</v>
      </c>
      <c r="BJ8" s="97" t="s">
        <v>29</v>
      </c>
      <c r="BK8" s="105"/>
    </row>
    <row r="9" spans="2:63" s="474" customFormat="1" ht="17.25" thickBot="1" x14ac:dyDescent="0.3">
      <c r="B9" s="475"/>
      <c r="C9" s="476"/>
      <c r="D9" s="72" t="s">
        <v>265</v>
      </c>
      <c r="E9" s="477"/>
      <c r="F9" s="267">
        <f t="shared" ref="F9:K9" si="0">SUM(F10,F14:F16,F20:F22,F25:F27)</f>
        <v>900</v>
      </c>
      <c r="G9" s="298">
        <f t="shared" si="0"/>
        <v>555</v>
      </c>
      <c r="H9" s="298">
        <f t="shared" si="0"/>
        <v>235</v>
      </c>
      <c r="I9" s="298">
        <f t="shared" si="0"/>
        <v>0</v>
      </c>
      <c r="J9" s="296">
        <f t="shared" si="0"/>
        <v>320</v>
      </c>
      <c r="K9" s="267">
        <f t="shared" si="0"/>
        <v>345</v>
      </c>
      <c r="L9" s="267">
        <f>SUM(L10,L14:L16,L20:L22,L25:L27)</f>
        <v>30</v>
      </c>
      <c r="M9" s="478">
        <f t="shared" ref="M9:Q9" si="1">SUM(M10:M27)</f>
        <v>100</v>
      </c>
      <c r="N9" s="479">
        <f t="shared" si="1"/>
        <v>0</v>
      </c>
      <c r="O9" s="479">
        <f t="shared" si="1"/>
        <v>50</v>
      </c>
      <c r="P9" s="479">
        <f t="shared" si="1"/>
        <v>120</v>
      </c>
      <c r="Q9" s="480">
        <f t="shared" si="1"/>
        <v>9</v>
      </c>
      <c r="R9" s="481">
        <f t="shared" ref="R9:BJ9" si="2">SUM(R10:R27)</f>
        <v>15</v>
      </c>
      <c r="S9" s="482">
        <f t="shared" si="2"/>
        <v>0</v>
      </c>
      <c r="T9" s="482">
        <f t="shared" si="2"/>
        <v>45</v>
      </c>
      <c r="U9" s="482">
        <f t="shared" si="2"/>
        <v>60</v>
      </c>
      <c r="V9" s="483">
        <f t="shared" si="2"/>
        <v>4</v>
      </c>
      <c r="W9" s="484">
        <f t="shared" si="2"/>
        <v>75</v>
      </c>
      <c r="X9" s="479">
        <f t="shared" si="2"/>
        <v>0</v>
      </c>
      <c r="Y9" s="479">
        <f t="shared" si="2"/>
        <v>120</v>
      </c>
      <c r="Z9" s="479">
        <f t="shared" si="2"/>
        <v>90</v>
      </c>
      <c r="AA9" s="480">
        <f t="shared" si="2"/>
        <v>9.5</v>
      </c>
      <c r="AB9" s="481">
        <f t="shared" si="2"/>
        <v>30</v>
      </c>
      <c r="AC9" s="482">
        <f t="shared" si="2"/>
        <v>0</v>
      </c>
      <c r="AD9" s="482">
        <f t="shared" si="2"/>
        <v>75</v>
      </c>
      <c r="AE9" s="482">
        <f t="shared" si="2"/>
        <v>60</v>
      </c>
      <c r="AF9" s="485">
        <f t="shared" si="2"/>
        <v>5.5</v>
      </c>
      <c r="AG9" s="484">
        <f t="shared" si="2"/>
        <v>0</v>
      </c>
      <c r="AH9" s="479">
        <f t="shared" si="2"/>
        <v>0</v>
      </c>
      <c r="AI9" s="479">
        <f t="shared" si="2"/>
        <v>0</v>
      </c>
      <c r="AJ9" s="479">
        <f t="shared" si="2"/>
        <v>0</v>
      </c>
      <c r="AK9" s="480">
        <f t="shared" si="2"/>
        <v>0</v>
      </c>
      <c r="AL9" s="481">
        <f t="shared" si="2"/>
        <v>15</v>
      </c>
      <c r="AM9" s="482">
        <f t="shared" si="2"/>
        <v>0</v>
      </c>
      <c r="AN9" s="482">
        <f t="shared" si="2"/>
        <v>30</v>
      </c>
      <c r="AO9" s="482">
        <f t="shared" si="2"/>
        <v>15</v>
      </c>
      <c r="AP9" s="483">
        <f t="shared" si="2"/>
        <v>2</v>
      </c>
      <c r="AQ9" s="484">
        <f t="shared" si="2"/>
        <v>0</v>
      </c>
      <c r="AR9" s="479">
        <f t="shared" si="2"/>
        <v>0</v>
      </c>
      <c r="AS9" s="479">
        <f t="shared" si="2"/>
        <v>0</v>
      </c>
      <c r="AT9" s="479">
        <f t="shared" si="2"/>
        <v>0</v>
      </c>
      <c r="AU9" s="480">
        <f t="shared" si="2"/>
        <v>0</v>
      </c>
      <c r="AV9" s="481">
        <f t="shared" si="2"/>
        <v>0</v>
      </c>
      <c r="AW9" s="482">
        <f t="shared" si="2"/>
        <v>0</v>
      </c>
      <c r="AX9" s="482">
        <f t="shared" si="2"/>
        <v>0</v>
      </c>
      <c r="AY9" s="482">
        <f t="shared" si="2"/>
        <v>0</v>
      </c>
      <c r="AZ9" s="485">
        <f t="shared" si="2"/>
        <v>0</v>
      </c>
      <c r="BA9" s="484">
        <f t="shared" si="2"/>
        <v>0</v>
      </c>
      <c r="BB9" s="479">
        <f t="shared" si="2"/>
        <v>0</v>
      </c>
      <c r="BC9" s="479">
        <f t="shared" si="2"/>
        <v>0</v>
      </c>
      <c r="BD9" s="479">
        <f t="shared" si="2"/>
        <v>0</v>
      </c>
      <c r="BE9" s="480">
        <f t="shared" si="2"/>
        <v>0</v>
      </c>
      <c r="BF9" s="481">
        <f t="shared" si="2"/>
        <v>0</v>
      </c>
      <c r="BG9" s="482">
        <f t="shared" si="2"/>
        <v>0</v>
      </c>
      <c r="BH9" s="482">
        <f t="shared" si="2"/>
        <v>0</v>
      </c>
      <c r="BI9" s="482">
        <f t="shared" si="2"/>
        <v>0</v>
      </c>
      <c r="BJ9" s="486">
        <f t="shared" si="2"/>
        <v>0</v>
      </c>
      <c r="BK9" s="487"/>
    </row>
    <row r="10" spans="2:63" ht="26.25" thickBot="1" x14ac:dyDescent="0.3">
      <c r="B10" s="135"/>
      <c r="C10" s="141"/>
      <c r="D10" s="264" t="s">
        <v>107</v>
      </c>
      <c r="E10" s="279"/>
      <c r="F10" s="270">
        <f t="shared" ref="F10:F27" si="3">SUM(G10+K10)</f>
        <v>300</v>
      </c>
      <c r="G10" s="300">
        <f>SUM(H10:J10)</f>
        <v>180</v>
      </c>
      <c r="H10" s="299">
        <f>SUM(H11:H13)</f>
        <v>45</v>
      </c>
      <c r="I10" s="299">
        <f>SUM(N10,S10,X10,AC10,AH10,AM10,AR10,BO10,AW10,BB10,BG10)</f>
        <v>0</v>
      </c>
      <c r="J10" s="297">
        <f>SUM(J11:J13)</f>
        <v>135</v>
      </c>
      <c r="K10" s="226">
        <f>SUM(K11:K13)</f>
        <v>120</v>
      </c>
      <c r="L10" s="170">
        <f>SUM(L11:L13)</f>
        <v>10</v>
      </c>
      <c r="M10" s="271"/>
      <c r="N10" s="272"/>
      <c r="O10" s="273"/>
      <c r="P10" s="272"/>
      <c r="Q10" s="342"/>
      <c r="R10" s="351"/>
      <c r="S10" s="274"/>
      <c r="T10" s="274"/>
      <c r="U10" s="274"/>
      <c r="V10" s="429"/>
      <c r="W10" s="295"/>
      <c r="X10" s="272"/>
      <c r="Y10" s="273"/>
      <c r="Z10" s="272"/>
      <c r="AA10" s="365"/>
      <c r="AB10" s="347"/>
      <c r="AC10" s="274"/>
      <c r="AD10" s="275"/>
      <c r="AE10" s="274"/>
      <c r="AF10" s="429"/>
      <c r="AG10" s="295"/>
      <c r="AH10" s="272"/>
      <c r="AI10" s="273"/>
      <c r="AJ10" s="272"/>
      <c r="AK10" s="365"/>
      <c r="AL10" s="368"/>
      <c r="AM10" s="274"/>
      <c r="AN10" s="275"/>
      <c r="AO10" s="274"/>
      <c r="AP10" s="429"/>
      <c r="AQ10" s="295"/>
      <c r="AR10" s="272"/>
      <c r="AS10" s="273"/>
      <c r="AT10" s="272"/>
      <c r="AU10" s="383"/>
      <c r="AV10" s="376"/>
      <c r="AW10" s="274"/>
      <c r="AX10" s="275"/>
      <c r="AY10" s="274"/>
      <c r="AZ10" s="435"/>
      <c r="BA10" s="392"/>
      <c r="BB10" s="272"/>
      <c r="BC10" s="273"/>
      <c r="BD10" s="272"/>
      <c r="BE10" s="383"/>
      <c r="BF10" s="386"/>
      <c r="BG10" s="274"/>
      <c r="BH10" s="275"/>
      <c r="BI10" s="274"/>
      <c r="BJ10" s="444"/>
      <c r="BK10" s="276"/>
    </row>
    <row r="11" spans="2:63" ht="16.5" x14ac:dyDescent="0.25">
      <c r="B11" s="118"/>
      <c r="C11" s="137" t="s">
        <v>159</v>
      </c>
      <c r="D11" s="618" t="s">
        <v>91</v>
      </c>
      <c r="E11" s="268" t="s">
        <v>136</v>
      </c>
      <c r="F11" s="201">
        <f t="shared" si="3"/>
        <v>180</v>
      </c>
      <c r="G11" s="57">
        <f>SUM(H11:J11)</f>
        <v>105</v>
      </c>
      <c r="H11" s="203">
        <v>45</v>
      </c>
      <c r="I11" s="203">
        <f t="shared" ref="I11:I27" si="4">SUM(N11,S11,X11,AC11,AH11,AM11,AR11,BN11,AW11,BB11,BG11)</f>
        <v>0</v>
      </c>
      <c r="J11" s="203">
        <f>SUM(O11,T11,Y11,AD11,AI11,AN11,AS11,AX11,BC11,BH11)</f>
        <v>60</v>
      </c>
      <c r="K11" s="204">
        <v>75</v>
      </c>
      <c r="L11" s="205">
        <f>SUM(Q11,V11,AA11,AF11,AK11,AP11,AU11,AZ11,BE11,BJ11)</f>
        <v>6</v>
      </c>
      <c r="M11" s="157">
        <v>30</v>
      </c>
      <c r="N11" s="207"/>
      <c r="O11" s="208">
        <v>30</v>
      </c>
      <c r="P11" s="207">
        <v>30</v>
      </c>
      <c r="Q11" s="337">
        <v>3</v>
      </c>
      <c r="R11" s="348">
        <v>15</v>
      </c>
      <c r="S11" s="209"/>
      <c r="T11" s="210">
        <v>30</v>
      </c>
      <c r="U11" s="209">
        <v>45</v>
      </c>
      <c r="V11" s="222">
        <v>3</v>
      </c>
      <c r="W11" s="157"/>
      <c r="X11" s="207"/>
      <c r="Y11" s="208"/>
      <c r="Z11" s="207"/>
      <c r="AA11" s="337"/>
      <c r="AB11" s="348"/>
      <c r="AC11" s="209"/>
      <c r="AD11" s="210"/>
      <c r="AE11" s="209"/>
      <c r="AF11" s="222"/>
      <c r="AG11" s="157"/>
      <c r="AH11" s="207"/>
      <c r="AI11" s="208"/>
      <c r="AJ11" s="207"/>
      <c r="AK11" s="337"/>
      <c r="AL11" s="348"/>
      <c r="AM11" s="209"/>
      <c r="AN11" s="210"/>
      <c r="AO11" s="209"/>
      <c r="AP11" s="222"/>
      <c r="AQ11" s="157"/>
      <c r="AR11" s="207"/>
      <c r="AS11" s="208"/>
      <c r="AT11" s="207"/>
      <c r="AU11" s="337"/>
      <c r="AV11" s="348"/>
      <c r="AW11" s="209"/>
      <c r="AX11" s="210"/>
      <c r="AY11" s="209"/>
      <c r="AZ11" s="396"/>
      <c r="BA11" s="334"/>
      <c r="BB11" s="207"/>
      <c r="BC11" s="208"/>
      <c r="BD11" s="207"/>
      <c r="BE11" s="337"/>
      <c r="BF11" s="348"/>
      <c r="BG11" s="209"/>
      <c r="BH11" s="210"/>
      <c r="BI11" s="209"/>
      <c r="BJ11" s="445"/>
      <c r="BK11" s="268"/>
    </row>
    <row r="12" spans="2:63" ht="16.5" x14ac:dyDescent="0.25">
      <c r="B12" s="118"/>
      <c r="C12" s="106" t="s">
        <v>160</v>
      </c>
      <c r="D12" s="617" t="s">
        <v>79</v>
      </c>
      <c r="E12" s="150" t="s">
        <v>127</v>
      </c>
      <c r="F12" s="18">
        <f t="shared" si="3"/>
        <v>30</v>
      </c>
      <c r="G12" s="154">
        <f>SUM(H12:J12)</f>
        <v>15</v>
      </c>
      <c r="H12" s="155">
        <f>SUM(M12,R12,W12,AB12,AG12,AL12,AQ12,AV12,BA12,BF12)</f>
        <v>0</v>
      </c>
      <c r="I12" s="155">
        <f t="shared" si="4"/>
        <v>0</v>
      </c>
      <c r="J12" s="155">
        <f>SUM(O12,T12,Y12,AD12,AI12,AN12,AS12,AX12,BC12,BH12)</f>
        <v>15</v>
      </c>
      <c r="K12" s="156">
        <f>SUM(P12,U12,Z12,AE12,AJ12,AO12,AT12,AY12,BD12,BI12)</f>
        <v>15</v>
      </c>
      <c r="L12" s="11">
        <f>SUM(Q12,V12,AA12,AF12,AK12,AP12,AU12,AZ12,BE12,BJ12)</f>
        <v>1</v>
      </c>
      <c r="M12" s="157"/>
      <c r="N12" s="207"/>
      <c r="O12" s="208"/>
      <c r="P12" s="207"/>
      <c r="Q12" s="337"/>
      <c r="R12" s="348"/>
      <c r="S12" s="209"/>
      <c r="T12" s="210">
        <v>15</v>
      </c>
      <c r="U12" s="209">
        <v>15</v>
      </c>
      <c r="V12" s="222">
        <v>1</v>
      </c>
      <c r="W12" s="157"/>
      <c r="X12" s="207"/>
      <c r="Y12" s="208"/>
      <c r="Z12" s="207"/>
      <c r="AA12" s="337"/>
      <c r="AB12" s="348"/>
      <c r="AC12" s="209"/>
      <c r="AD12" s="210"/>
      <c r="AE12" s="209"/>
      <c r="AF12" s="222"/>
      <c r="AG12" s="157"/>
      <c r="AH12" s="207"/>
      <c r="AI12" s="208"/>
      <c r="AJ12" s="207"/>
      <c r="AK12" s="337"/>
      <c r="AL12" s="348"/>
      <c r="AM12" s="209"/>
      <c r="AN12" s="210"/>
      <c r="AO12" s="209"/>
      <c r="AP12" s="222"/>
      <c r="AQ12" s="157"/>
      <c r="AR12" s="207"/>
      <c r="AS12" s="208"/>
      <c r="AT12" s="207"/>
      <c r="AU12" s="337"/>
      <c r="AV12" s="348"/>
      <c r="AW12" s="209"/>
      <c r="AX12" s="210"/>
      <c r="AY12" s="209"/>
      <c r="AZ12" s="396"/>
      <c r="BA12" s="334"/>
      <c r="BB12" s="207"/>
      <c r="BC12" s="208"/>
      <c r="BD12" s="207"/>
      <c r="BE12" s="337"/>
      <c r="BF12" s="348"/>
      <c r="BG12" s="209"/>
      <c r="BH12" s="210"/>
      <c r="BI12" s="209"/>
      <c r="BJ12" s="445"/>
      <c r="BK12" s="150"/>
    </row>
    <row r="13" spans="2:63" ht="17.25" thickBot="1" x14ac:dyDescent="0.3">
      <c r="B13" s="118"/>
      <c r="C13" s="139" t="s">
        <v>161</v>
      </c>
      <c r="D13" s="619" t="s">
        <v>78</v>
      </c>
      <c r="E13" s="269" t="s">
        <v>128</v>
      </c>
      <c r="F13" s="244">
        <f t="shared" si="3"/>
        <v>90</v>
      </c>
      <c r="G13" s="212">
        <v>60</v>
      </c>
      <c r="H13" s="213">
        <f>SUM(M13,R13,W13,AB13,AG13,AL13,AQ13,AV13,BA13,BF13)</f>
        <v>0</v>
      </c>
      <c r="I13" s="213">
        <f t="shared" si="4"/>
        <v>0</v>
      </c>
      <c r="J13" s="213">
        <v>60</v>
      </c>
      <c r="K13" s="214">
        <f>SUM(P13,U13,Z13,AE13,AJ13,AO13,AT13,AY13,BD13,BI13)</f>
        <v>30</v>
      </c>
      <c r="L13" s="215">
        <f>SUM(Q13,V13,AA13,AF13,AK13,AP13,AU13,AZ13,BE13,BJ13)</f>
        <v>3</v>
      </c>
      <c r="M13" s="216"/>
      <c r="N13" s="245"/>
      <c r="O13" s="246"/>
      <c r="P13" s="245"/>
      <c r="Q13" s="340"/>
      <c r="R13" s="349"/>
      <c r="S13" s="247"/>
      <c r="T13" s="248"/>
      <c r="U13" s="247"/>
      <c r="V13" s="249"/>
      <c r="W13" s="216">
        <v>0</v>
      </c>
      <c r="X13" s="245"/>
      <c r="Y13" s="246">
        <v>30</v>
      </c>
      <c r="Z13" s="245">
        <v>15</v>
      </c>
      <c r="AA13" s="340">
        <v>1.5</v>
      </c>
      <c r="AB13" s="349">
        <v>0</v>
      </c>
      <c r="AC13" s="247"/>
      <c r="AD13" s="248">
        <v>30</v>
      </c>
      <c r="AE13" s="247">
        <v>15</v>
      </c>
      <c r="AF13" s="249">
        <v>1.5</v>
      </c>
      <c r="AG13" s="216"/>
      <c r="AH13" s="245"/>
      <c r="AI13" s="246"/>
      <c r="AJ13" s="245"/>
      <c r="AK13" s="340"/>
      <c r="AL13" s="349"/>
      <c r="AM13" s="247"/>
      <c r="AN13" s="248"/>
      <c r="AO13" s="247"/>
      <c r="AP13" s="249"/>
      <c r="AQ13" s="216"/>
      <c r="AR13" s="245"/>
      <c r="AS13" s="246"/>
      <c r="AT13" s="245"/>
      <c r="AU13" s="340"/>
      <c r="AV13" s="349"/>
      <c r="AW13" s="247"/>
      <c r="AX13" s="248"/>
      <c r="AY13" s="247"/>
      <c r="AZ13" s="436"/>
      <c r="BA13" s="335"/>
      <c r="BB13" s="245"/>
      <c r="BC13" s="246"/>
      <c r="BD13" s="245"/>
      <c r="BE13" s="340"/>
      <c r="BF13" s="349"/>
      <c r="BG13" s="247"/>
      <c r="BH13" s="248"/>
      <c r="BI13" s="247"/>
      <c r="BJ13" s="446"/>
      <c r="BK13" s="269"/>
    </row>
    <row r="14" spans="2:63" ht="16.5" x14ac:dyDescent="0.25">
      <c r="B14" s="118"/>
      <c r="C14" s="137" t="s">
        <v>162</v>
      </c>
      <c r="D14" s="111" t="s">
        <v>154</v>
      </c>
      <c r="E14" s="268" t="s">
        <v>129</v>
      </c>
      <c r="F14" s="201">
        <f t="shared" si="3"/>
        <v>60</v>
      </c>
      <c r="G14" s="57">
        <f>SUM(H14:J14)</f>
        <v>30</v>
      </c>
      <c r="H14" s="203">
        <v>30</v>
      </c>
      <c r="I14" s="203">
        <f t="shared" si="4"/>
        <v>0</v>
      </c>
      <c r="J14" s="203">
        <f>SUM(O14,T14,Y14,AD14,AI14,AN14,AS14,AX14,BC14,BH14)</f>
        <v>0</v>
      </c>
      <c r="K14" s="204">
        <v>30</v>
      </c>
      <c r="L14" s="205">
        <f>SUM(Q14,V14,AA14,AF14,AK14,AP14,AU14,AZ14,BE14,BJ14)</f>
        <v>2</v>
      </c>
      <c r="M14" s="12">
        <v>30</v>
      </c>
      <c r="N14" s="207" t="s">
        <v>0</v>
      </c>
      <c r="O14" s="208"/>
      <c r="P14" s="207">
        <v>30</v>
      </c>
      <c r="Q14" s="337">
        <v>2</v>
      </c>
      <c r="R14" s="348"/>
      <c r="S14" s="209"/>
      <c r="T14" s="210"/>
      <c r="U14" s="209"/>
      <c r="V14" s="222"/>
      <c r="W14" s="12"/>
      <c r="X14" s="207"/>
      <c r="Y14" s="208"/>
      <c r="Z14" s="207"/>
      <c r="AA14" s="337"/>
      <c r="AB14" s="348"/>
      <c r="AC14" s="209"/>
      <c r="AD14" s="210"/>
      <c r="AE14" s="209"/>
      <c r="AF14" s="222"/>
      <c r="AG14" s="12"/>
      <c r="AH14" s="207"/>
      <c r="AI14" s="208"/>
      <c r="AJ14" s="207"/>
      <c r="AK14" s="337"/>
      <c r="AL14" s="348"/>
      <c r="AM14" s="209"/>
      <c r="AN14" s="210"/>
      <c r="AO14" s="209"/>
      <c r="AP14" s="222"/>
      <c r="AQ14" s="12"/>
      <c r="AR14" s="207"/>
      <c r="AS14" s="208"/>
      <c r="AT14" s="207"/>
      <c r="AU14" s="337"/>
      <c r="AV14" s="348"/>
      <c r="AW14" s="209"/>
      <c r="AX14" s="210"/>
      <c r="AY14" s="209"/>
      <c r="AZ14" s="396"/>
      <c r="BA14" s="334"/>
      <c r="BB14" s="207"/>
      <c r="BC14" s="208"/>
      <c r="BD14" s="207"/>
      <c r="BE14" s="337"/>
      <c r="BF14" s="348"/>
      <c r="BG14" s="209"/>
      <c r="BH14" s="210"/>
      <c r="BI14" s="209"/>
      <c r="BJ14" s="445"/>
      <c r="BK14" s="268"/>
    </row>
    <row r="15" spans="2:63" ht="17.25" thickBot="1" x14ac:dyDescent="0.3">
      <c r="B15" s="118"/>
      <c r="C15" s="140" t="s">
        <v>163</v>
      </c>
      <c r="D15" s="64" t="s">
        <v>30</v>
      </c>
      <c r="E15" s="266" t="s">
        <v>155</v>
      </c>
      <c r="F15" s="73">
        <f t="shared" si="3"/>
        <v>60</v>
      </c>
      <c r="G15" s="169">
        <v>30</v>
      </c>
      <c r="H15" s="19">
        <v>30</v>
      </c>
      <c r="I15" s="19">
        <f t="shared" si="4"/>
        <v>0</v>
      </c>
      <c r="J15" s="19">
        <f>SUM(O15,T15,Y15,AD15,AI15,AN15,AS15,AX15,BC15,BH15)</f>
        <v>0</v>
      </c>
      <c r="K15" s="65">
        <v>30</v>
      </c>
      <c r="L15" s="66">
        <f>SUM(Q15,V15,AA15,AF15,AK15,AP15,AU15,AZ15,BE15,BJ15)</f>
        <v>2</v>
      </c>
      <c r="M15" s="67">
        <v>30</v>
      </c>
      <c r="N15" s="20"/>
      <c r="O15" s="21">
        <v>0</v>
      </c>
      <c r="P15" s="20">
        <v>30</v>
      </c>
      <c r="Q15" s="341">
        <v>2</v>
      </c>
      <c r="R15" s="350"/>
      <c r="S15" s="22"/>
      <c r="T15" s="23"/>
      <c r="U15" s="22"/>
      <c r="V15" s="142"/>
      <c r="W15" s="67"/>
      <c r="X15" s="20"/>
      <c r="Y15" s="21"/>
      <c r="Z15" s="20"/>
      <c r="AA15" s="341"/>
      <c r="AB15" s="350"/>
      <c r="AC15" s="22"/>
      <c r="AD15" s="23"/>
      <c r="AE15" s="22"/>
      <c r="AF15" s="142"/>
      <c r="AG15" s="67"/>
      <c r="AH15" s="20"/>
      <c r="AI15" s="21"/>
      <c r="AJ15" s="20"/>
      <c r="AK15" s="341"/>
      <c r="AL15" s="350"/>
      <c r="AM15" s="22"/>
      <c r="AN15" s="23"/>
      <c r="AO15" s="22"/>
      <c r="AP15" s="142"/>
      <c r="AQ15" s="67"/>
      <c r="AR15" s="20"/>
      <c r="AS15" s="21"/>
      <c r="AT15" s="20"/>
      <c r="AU15" s="341"/>
      <c r="AV15" s="350"/>
      <c r="AW15" s="22"/>
      <c r="AX15" s="23"/>
      <c r="AY15" s="22"/>
      <c r="AZ15" s="437"/>
      <c r="BA15" s="336"/>
      <c r="BB15" s="20"/>
      <c r="BC15" s="21"/>
      <c r="BD15" s="20"/>
      <c r="BE15" s="341"/>
      <c r="BF15" s="350"/>
      <c r="BG15" s="22"/>
      <c r="BH15" s="23"/>
      <c r="BI15" s="22"/>
      <c r="BJ15" s="447"/>
      <c r="BK15" s="266"/>
    </row>
    <row r="16" spans="2:63" ht="26.25" thickBot="1" x14ac:dyDescent="0.3">
      <c r="B16" s="118"/>
      <c r="C16" s="139"/>
      <c r="D16" s="264" t="s">
        <v>108</v>
      </c>
      <c r="E16" s="260"/>
      <c r="F16" s="223">
        <f t="shared" si="3"/>
        <v>180</v>
      </c>
      <c r="G16" s="265">
        <f>SUM(H16:J16)</f>
        <v>135</v>
      </c>
      <c r="H16" s="225">
        <f>SUM(H17:H19)</f>
        <v>45</v>
      </c>
      <c r="I16" s="225">
        <f t="shared" si="4"/>
        <v>0</v>
      </c>
      <c r="J16" s="225">
        <f>SUM(J17:J19)</f>
        <v>90</v>
      </c>
      <c r="K16" s="226">
        <f>SUM(K17:K19)</f>
        <v>45</v>
      </c>
      <c r="L16" s="170">
        <f>SUM(L17:L19)</f>
        <v>6</v>
      </c>
      <c r="M16" s="277"/>
      <c r="N16" s="272"/>
      <c r="O16" s="273"/>
      <c r="P16" s="272"/>
      <c r="Q16" s="342"/>
      <c r="R16" s="351"/>
      <c r="S16" s="274"/>
      <c r="T16" s="275"/>
      <c r="U16" s="274"/>
      <c r="V16" s="430"/>
      <c r="W16" s="277"/>
      <c r="X16" s="272"/>
      <c r="Y16" s="273"/>
      <c r="Z16" s="272"/>
      <c r="AA16" s="365"/>
      <c r="AB16" s="347"/>
      <c r="AC16" s="274"/>
      <c r="AD16" s="275"/>
      <c r="AE16" s="274"/>
      <c r="AF16" s="430"/>
      <c r="AG16" s="277"/>
      <c r="AH16" s="272"/>
      <c r="AI16" s="273"/>
      <c r="AJ16" s="272"/>
      <c r="AK16" s="365"/>
      <c r="AL16" s="368"/>
      <c r="AM16" s="274"/>
      <c r="AN16" s="275"/>
      <c r="AO16" s="274"/>
      <c r="AP16" s="430"/>
      <c r="AQ16" s="277"/>
      <c r="AR16" s="272"/>
      <c r="AS16" s="273"/>
      <c r="AT16" s="272"/>
      <c r="AU16" s="383"/>
      <c r="AV16" s="376"/>
      <c r="AW16" s="274"/>
      <c r="AX16" s="275"/>
      <c r="AY16" s="274"/>
      <c r="AZ16" s="435"/>
      <c r="BA16" s="392"/>
      <c r="BB16" s="272"/>
      <c r="BC16" s="273"/>
      <c r="BD16" s="272"/>
      <c r="BE16" s="383"/>
      <c r="BF16" s="386"/>
      <c r="BG16" s="274"/>
      <c r="BH16" s="275"/>
      <c r="BI16" s="274"/>
      <c r="BJ16" s="444"/>
      <c r="BK16" s="278"/>
    </row>
    <row r="17" spans="2:63" ht="16.5" x14ac:dyDescent="0.25">
      <c r="B17" s="118"/>
      <c r="C17" s="137" t="s">
        <v>164</v>
      </c>
      <c r="D17" s="616" t="s">
        <v>80</v>
      </c>
      <c r="E17" s="251" t="s">
        <v>130</v>
      </c>
      <c r="F17" s="201">
        <f t="shared" si="3"/>
        <v>60</v>
      </c>
      <c r="G17" s="57">
        <f>SUM(H17:J17)</f>
        <v>45</v>
      </c>
      <c r="H17" s="203">
        <f>SUM(M17,R17,W17,AB17,AG17,AL17,AQ17,AV17,BA17,BF17)</f>
        <v>15</v>
      </c>
      <c r="I17" s="203">
        <f t="shared" si="4"/>
        <v>0</v>
      </c>
      <c r="J17" s="203">
        <f t="shared" ref="J17:L19" si="5">SUM(O17,T17,Y17,AD17,AI17,AN17,AS17,AX17,BC17,BH17)</f>
        <v>30</v>
      </c>
      <c r="K17" s="204">
        <f t="shared" si="5"/>
        <v>15</v>
      </c>
      <c r="L17" s="205">
        <f t="shared" si="5"/>
        <v>2</v>
      </c>
      <c r="M17" s="157"/>
      <c r="N17" s="207"/>
      <c r="O17" s="208"/>
      <c r="P17" s="207"/>
      <c r="Q17" s="337"/>
      <c r="R17" s="348"/>
      <c r="S17" s="209"/>
      <c r="T17" s="210"/>
      <c r="U17" s="209"/>
      <c r="V17" s="222"/>
      <c r="W17" s="157">
        <v>15</v>
      </c>
      <c r="X17" s="207"/>
      <c r="Y17" s="208">
        <v>30</v>
      </c>
      <c r="Z17" s="207">
        <v>15</v>
      </c>
      <c r="AA17" s="337">
        <v>2</v>
      </c>
      <c r="AB17" s="348"/>
      <c r="AC17" s="209"/>
      <c r="AD17" s="210"/>
      <c r="AE17" s="209"/>
      <c r="AF17" s="222"/>
      <c r="AG17" s="157"/>
      <c r="AH17" s="207"/>
      <c r="AI17" s="208"/>
      <c r="AJ17" s="207"/>
      <c r="AK17" s="337"/>
      <c r="AL17" s="348"/>
      <c r="AM17" s="209"/>
      <c r="AN17" s="210"/>
      <c r="AO17" s="209"/>
      <c r="AP17" s="222"/>
      <c r="AQ17" s="157"/>
      <c r="AR17" s="207"/>
      <c r="AS17" s="208"/>
      <c r="AT17" s="207"/>
      <c r="AU17" s="337"/>
      <c r="AV17" s="348"/>
      <c r="AW17" s="209"/>
      <c r="AX17" s="210"/>
      <c r="AY17" s="209"/>
      <c r="AZ17" s="396"/>
      <c r="BA17" s="334"/>
      <c r="BB17" s="207"/>
      <c r="BC17" s="208"/>
      <c r="BD17" s="207"/>
      <c r="BE17" s="337"/>
      <c r="BF17" s="348"/>
      <c r="BG17" s="209"/>
      <c r="BH17" s="210"/>
      <c r="BI17" s="209"/>
      <c r="BJ17" s="445"/>
      <c r="BK17" s="251"/>
    </row>
    <row r="18" spans="2:63" ht="16.5" x14ac:dyDescent="0.25">
      <c r="B18" s="118"/>
      <c r="C18" s="106" t="s">
        <v>165</v>
      </c>
      <c r="D18" s="617" t="s">
        <v>117</v>
      </c>
      <c r="E18" s="145" t="s">
        <v>135</v>
      </c>
      <c r="F18" s="18">
        <f t="shared" si="3"/>
        <v>60</v>
      </c>
      <c r="G18" s="154">
        <f>SUM(H18:J18)</f>
        <v>45</v>
      </c>
      <c r="H18" s="155">
        <f>SUM(M18,R18,W18,AB18,AG18,AL18,AQ18,AV18,BA18,BF18)</f>
        <v>15</v>
      </c>
      <c r="I18" s="155">
        <f t="shared" si="4"/>
        <v>0</v>
      </c>
      <c r="J18" s="155">
        <f t="shared" si="5"/>
        <v>30</v>
      </c>
      <c r="K18" s="156">
        <f t="shared" si="5"/>
        <v>15</v>
      </c>
      <c r="L18" s="11">
        <f t="shared" si="5"/>
        <v>2</v>
      </c>
      <c r="M18" s="157"/>
      <c r="N18" s="207"/>
      <c r="O18" s="208"/>
      <c r="P18" s="207"/>
      <c r="Q18" s="337"/>
      <c r="R18" s="348"/>
      <c r="S18" s="209"/>
      <c r="T18" s="210"/>
      <c r="U18" s="209"/>
      <c r="V18" s="222"/>
      <c r="W18" s="157"/>
      <c r="X18" s="207"/>
      <c r="Y18" s="208"/>
      <c r="Z18" s="207"/>
      <c r="AA18" s="337"/>
      <c r="AB18" s="348">
        <v>15</v>
      </c>
      <c r="AC18" s="209"/>
      <c r="AD18" s="210">
        <v>30</v>
      </c>
      <c r="AE18" s="209">
        <v>15</v>
      </c>
      <c r="AF18" s="222">
        <v>2</v>
      </c>
      <c r="AG18" s="157"/>
      <c r="AH18" s="207"/>
      <c r="AI18" s="208"/>
      <c r="AJ18" s="207"/>
      <c r="AK18" s="337"/>
      <c r="AL18" s="348"/>
      <c r="AM18" s="209"/>
      <c r="AN18" s="210"/>
      <c r="AO18" s="209"/>
      <c r="AP18" s="222"/>
      <c r="AQ18" s="157"/>
      <c r="AR18" s="207"/>
      <c r="AS18" s="208"/>
      <c r="AT18" s="207"/>
      <c r="AU18" s="337"/>
      <c r="AV18" s="348"/>
      <c r="AW18" s="209"/>
      <c r="AX18" s="210"/>
      <c r="AY18" s="209"/>
      <c r="AZ18" s="396"/>
      <c r="BA18" s="334"/>
      <c r="BB18" s="207"/>
      <c r="BC18" s="208"/>
      <c r="BD18" s="207"/>
      <c r="BE18" s="337"/>
      <c r="BF18" s="348"/>
      <c r="BG18" s="209"/>
      <c r="BH18" s="210"/>
      <c r="BI18" s="209"/>
      <c r="BJ18" s="445"/>
      <c r="BK18" s="145"/>
    </row>
    <row r="19" spans="2:63" ht="17.25" thickBot="1" x14ac:dyDescent="0.3">
      <c r="B19" s="118"/>
      <c r="C19" s="139" t="s">
        <v>166</v>
      </c>
      <c r="D19" s="615" t="s">
        <v>81</v>
      </c>
      <c r="E19" s="253" t="s">
        <v>140</v>
      </c>
      <c r="F19" s="244">
        <f t="shared" si="3"/>
        <v>60</v>
      </c>
      <c r="G19" s="212">
        <f>SUM(H19:J19)</f>
        <v>45</v>
      </c>
      <c r="H19" s="213">
        <f>SUM(M19,R19,W19,AB19,AG19,AL19,AQ19,AV19,BA19,BF19)</f>
        <v>15</v>
      </c>
      <c r="I19" s="213">
        <f t="shared" si="4"/>
        <v>0</v>
      </c>
      <c r="J19" s="213">
        <f t="shared" si="5"/>
        <v>30</v>
      </c>
      <c r="K19" s="214">
        <f t="shared" si="5"/>
        <v>15</v>
      </c>
      <c r="L19" s="215">
        <f t="shared" si="5"/>
        <v>2</v>
      </c>
      <c r="M19" s="216"/>
      <c r="N19" s="245"/>
      <c r="O19" s="246"/>
      <c r="P19" s="245"/>
      <c r="Q19" s="340"/>
      <c r="R19" s="349"/>
      <c r="S19" s="247"/>
      <c r="T19" s="248"/>
      <c r="U19" s="247"/>
      <c r="V19" s="249"/>
      <c r="W19" s="216"/>
      <c r="X19" s="245"/>
      <c r="Y19" s="246"/>
      <c r="Z19" s="245"/>
      <c r="AA19" s="340"/>
      <c r="AB19" s="349"/>
      <c r="AC19" s="247"/>
      <c r="AD19" s="248"/>
      <c r="AE19" s="247"/>
      <c r="AF19" s="249"/>
      <c r="AG19" s="216"/>
      <c r="AH19" s="245"/>
      <c r="AI19" s="246"/>
      <c r="AJ19" s="245"/>
      <c r="AK19" s="340"/>
      <c r="AL19" s="349">
        <v>15</v>
      </c>
      <c r="AM19" s="247"/>
      <c r="AN19" s="248">
        <v>30</v>
      </c>
      <c r="AO19" s="247">
        <v>15</v>
      </c>
      <c r="AP19" s="249">
        <v>2</v>
      </c>
      <c r="AQ19" s="216"/>
      <c r="AR19" s="245"/>
      <c r="AS19" s="246"/>
      <c r="AT19" s="245"/>
      <c r="AU19" s="340"/>
      <c r="AV19" s="349"/>
      <c r="AW19" s="247"/>
      <c r="AX19" s="248"/>
      <c r="AY19" s="247"/>
      <c r="AZ19" s="436"/>
      <c r="BA19" s="335"/>
      <c r="BB19" s="245"/>
      <c r="BC19" s="246"/>
      <c r="BD19" s="245"/>
      <c r="BE19" s="340"/>
      <c r="BF19" s="349"/>
      <c r="BG19" s="247"/>
      <c r="BH19" s="248"/>
      <c r="BI19" s="247"/>
      <c r="BJ19" s="446"/>
      <c r="BK19" s="253"/>
    </row>
    <row r="20" spans="2:63" ht="16.5" x14ac:dyDescent="0.25">
      <c r="B20" s="118"/>
      <c r="C20" s="138" t="s">
        <v>167</v>
      </c>
      <c r="D20" s="165" t="s">
        <v>31</v>
      </c>
      <c r="E20" s="251" t="s">
        <v>131</v>
      </c>
      <c r="F20" s="201">
        <f t="shared" si="3"/>
        <v>30</v>
      </c>
      <c r="G20" s="57">
        <v>15</v>
      </c>
      <c r="H20" s="203">
        <v>15</v>
      </c>
      <c r="I20" s="203">
        <f t="shared" si="4"/>
        <v>0</v>
      </c>
      <c r="J20" s="203">
        <f>SUM(O20,T20,Y20,AD20,AI20,AN20,AS20,AX20,BC20,BH20)</f>
        <v>0</v>
      </c>
      <c r="K20" s="204">
        <v>15</v>
      </c>
      <c r="L20" s="205">
        <f>SUM(Q20,V20,AA20,AF20,AK20,AP20,AU20,AZ20,BE20,BJ20)</f>
        <v>1</v>
      </c>
      <c r="M20" s="12"/>
      <c r="N20" s="207"/>
      <c r="O20" s="208"/>
      <c r="P20" s="207"/>
      <c r="Q20" s="337"/>
      <c r="R20" s="348"/>
      <c r="S20" s="209"/>
      <c r="T20" s="210"/>
      <c r="U20" s="209"/>
      <c r="V20" s="222"/>
      <c r="W20" s="12"/>
      <c r="X20" s="207"/>
      <c r="Y20" s="208"/>
      <c r="Z20" s="207"/>
      <c r="AA20" s="337"/>
      <c r="AB20" s="348">
        <v>15</v>
      </c>
      <c r="AC20" s="209"/>
      <c r="AD20" s="210"/>
      <c r="AE20" s="209">
        <v>15</v>
      </c>
      <c r="AF20" s="222">
        <v>1</v>
      </c>
      <c r="AG20" s="12"/>
      <c r="AH20" s="207"/>
      <c r="AI20" s="208"/>
      <c r="AJ20" s="207"/>
      <c r="AK20" s="337"/>
      <c r="AL20" s="348"/>
      <c r="AM20" s="209"/>
      <c r="AN20" s="210"/>
      <c r="AO20" s="209"/>
      <c r="AP20" s="222"/>
      <c r="AQ20" s="12"/>
      <c r="AR20" s="207"/>
      <c r="AS20" s="208"/>
      <c r="AT20" s="207"/>
      <c r="AU20" s="337"/>
      <c r="AV20" s="348"/>
      <c r="AW20" s="209"/>
      <c r="AX20" s="210"/>
      <c r="AY20" s="209"/>
      <c r="AZ20" s="396"/>
      <c r="BA20" s="334"/>
      <c r="BB20" s="207"/>
      <c r="BC20" s="208"/>
      <c r="BD20" s="207"/>
      <c r="BE20" s="441"/>
      <c r="BF20" s="348"/>
      <c r="BG20" s="209"/>
      <c r="BH20" s="210"/>
      <c r="BI20" s="209"/>
      <c r="BJ20" s="445"/>
      <c r="BK20" s="251"/>
    </row>
    <row r="21" spans="2:63" ht="17.25" thickBot="1" x14ac:dyDescent="0.3">
      <c r="B21" s="118"/>
      <c r="C21" s="106" t="s">
        <v>168</v>
      </c>
      <c r="D21" s="263" t="s">
        <v>32</v>
      </c>
      <c r="E21" s="250" t="s">
        <v>129</v>
      </c>
      <c r="F21" s="73">
        <f t="shared" si="3"/>
        <v>30</v>
      </c>
      <c r="G21" s="169">
        <f t="shared" ref="G21:G27" si="6">SUM(H21:J21)</f>
        <v>15</v>
      </c>
      <c r="H21" s="19">
        <f>SUM(M21,R21,W21,AB21,AG21,AL21,AQ21,AV21,BA21,BF21)</f>
        <v>0</v>
      </c>
      <c r="I21" s="19">
        <f t="shared" si="4"/>
        <v>0</v>
      </c>
      <c r="J21" s="19">
        <f>SUM(O21,T21,Y21,AD21,AI21,AN21,AS21,AX21,BC21,BH21)</f>
        <v>15</v>
      </c>
      <c r="K21" s="65">
        <f>SUM(P21,U21,Z21,AE21,AJ21,AO21,AT21,AY21,BD21,BI21)</f>
        <v>15</v>
      </c>
      <c r="L21" s="66">
        <f>SUM(Q21,V21,AA21,AF21,AK21,AP21,AU21,AZ21,BE21,BJ21)</f>
        <v>1</v>
      </c>
      <c r="M21" s="67"/>
      <c r="N21" s="20"/>
      <c r="O21" s="21">
        <v>15</v>
      </c>
      <c r="P21" s="20">
        <v>15</v>
      </c>
      <c r="Q21" s="341">
        <v>1</v>
      </c>
      <c r="R21" s="350"/>
      <c r="S21" s="22"/>
      <c r="T21" s="23"/>
      <c r="U21" s="22"/>
      <c r="V21" s="142"/>
      <c r="W21" s="67"/>
      <c r="X21" s="20"/>
      <c r="Y21" s="21"/>
      <c r="Z21" s="20"/>
      <c r="AA21" s="341"/>
      <c r="AB21" s="350"/>
      <c r="AC21" s="22"/>
      <c r="AD21" s="23"/>
      <c r="AE21" s="22"/>
      <c r="AF21" s="142"/>
      <c r="AG21" s="67"/>
      <c r="AH21" s="20"/>
      <c r="AI21" s="21"/>
      <c r="AJ21" s="20"/>
      <c r="AK21" s="341"/>
      <c r="AL21" s="350"/>
      <c r="AM21" s="22"/>
      <c r="AN21" s="23"/>
      <c r="AO21" s="22"/>
      <c r="AP21" s="142"/>
      <c r="AQ21" s="67"/>
      <c r="AR21" s="20"/>
      <c r="AS21" s="21"/>
      <c r="AT21" s="20"/>
      <c r="AU21" s="341"/>
      <c r="AV21" s="350"/>
      <c r="AW21" s="22"/>
      <c r="AX21" s="23"/>
      <c r="AY21" s="22"/>
      <c r="AZ21" s="437"/>
      <c r="BA21" s="336"/>
      <c r="BB21" s="20"/>
      <c r="BC21" s="21"/>
      <c r="BD21" s="20"/>
      <c r="BE21" s="341"/>
      <c r="BF21" s="350"/>
      <c r="BG21" s="22"/>
      <c r="BH21" s="23"/>
      <c r="BI21" s="22"/>
      <c r="BJ21" s="447"/>
      <c r="BK21" s="250"/>
    </row>
    <row r="22" spans="2:63" ht="26.25" thickBot="1" x14ac:dyDescent="0.3">
      <c r="B22" s="118"/>
      <c r="C22" s="139"/>
      <c r="D22" s="264" t="s">
        <v>123</v>
      </c>
      <c r="E22" s="260"/>
      <c r="F22" s="223">
        <f t="shared" si="3"/>
        <v>90</v>
      </c>
      <c r="G22" s="280">
        <f t="shared" si="6"/>
        <v>60</v>
      </c>
      <c r="H22" s="225">
        <f>SUM(H23:H24)</f>
        <v>15</v>
      </c>
      <c r="I22" s="225">
        <f t="shared" si="4"/>
        <v>0</v>
      </c>
      <c r="J22" s="225">
        <f>SUM(J23:J24)</f>
        <v>45</v>
      </c>
      <c r="K22" s="226">
        <f>SUM(K23:K24)</f>
        <v>30</v>
      </c>
      <c r="L22" s="170">
        <f>SUM(L23:L24)</f>
        <v>3</v>
      </c>
      <c r="M22" s="277"/>
      <c r="N22" s="272"/>
      <c r="O22" s="273"/>
      <c r="P22" s="272"/>
      <c r="Q22" s="342"/>
      <c r="R22" s="351"/>
      <c r="S22" s="274"/>
      <c r="T22" s="275"/>
      <c r="U22" s="274"/>
      <c r="V22" s="430"/>
      <c r="W22" s="277"/>
      <c r="X22" s="272"/>
      <c r="Y22" s="273"/>
      <c r="Z22" s="272"/>
      <c r="AA22" s="365"/>
      <c r="AB22" s="347"/>
      <c r="AC22" s="274"/>
      <c r="AD22" s="275"/>
      <c r="AE22" s="274"/>
      <c r="AF22" s="430"/>
      <c r="AG22" s="277"/>
      <c r="AH22" s="272"/>
      <c r="AI22" s="273"/>
      <c r="AJ22" s="272"/>
      <c r="AK22" s="365"/>
      <c r="AL22" s="347"/>
      <c r="AM22" s="274"/>
      <c r="AN22" s="275"/>
      <c r="AO22" s="274"/>
      <c r="AP22" s="430"/>
      <c r="AQ22" s="277"/>
      <c r="AR22" s="272"/>
      <c r="AS22" s="273"/>
      <c r="AT22" s="272"/>
      <c r="AU22" s="383"/>
      <c r="AV22" s="376"/>
      <c r="AW22" s="274"/>
      <c r="AX22" s="275"/>
      <c r="AY22" s="274"/>
      <c r="AZ22" s="435"/>
      <c r="BA22" s="392"/>
      <c r="BB22" s="272"/>
      <c r="BC22" s="273"/>
      <c r="BD22" s="272"/>
      <c r="BE22" s="442"/>
      <c r="BF22" s="386"/>
      <c r="BG22" s="274"/>
      <c r="BH22" s="275"/>
      <c r="BI22" s="274"/>
      <c r="BJ22" s="444"/>
      <c r="BK22" s="278"/>
    </row>
    <row r="23" spans="2:63" ht="16.5" x14ac:dyDescent="0.25">
      <c r="B23" s="118"/>
      <c r="C23" s="137" t="s">
        <v>169</v>
      </c>
      <c r="D23" s="614" t="s">
        <v>124</v>
      </c>
      <c r="E23" s="251" t="s">
        <v>283</v>
      </c>
      <c r="F23" s="201">
        <f t="shared" si="3"/>
        <v>60</v>
      </c>
      <c r="G23" s="57">
        <f t="shared" si="6"/>
        <v>45</v>
      </c>
      <c r="H23" s="203">
        <f>SUM(M23,R23,W23,AB23,AG23,AL23,AQ23,AV23,BA23,BF23)</f>
        <v>15</v>
      </c>
      <c r="I23" s="203">
        <f t="shared" si="4"/>
        <v>0</v>
      </c>
      <c r="J23" s="203">
        <f t="shared" ref="J23:L25" si="7">SUM(O23,T23,Y23,AD23,AI23,AN23,AS23,AX23,BC23,BH23)</f>
        <v>30</v>
      </c>
      <c r="K23" s="204">
        <f t="shared" si="7"/>
        <v>15</v>
      </c>
      <c r="L23" s="205">
        <f t="shared" si="7"/>
        <v>2</v>
      </c>
      <c r="M23" s="157"/>
      <c r="N23" s="207"/>
      <c r="O23" s="208"/>
      <c r="P23" s="207"/>
      <c r="Q23" s="337"/>
      <c r="R23" s="348"/>
      <c r="S23" s="209"/>
      <c r="T23" s="210"/>
      <c r="U23" s="209"/>
      <c r="V23" s="222"/>
      <c r="W23" s="157">
        <v>15</v>
      </c>
      <c r="X23" s="207"/>
      <c r="Y23" s="208">
        <v>30</v>
      </c>
      <c r="Z23" s="207">
        <v>15</v>
      </c>
      <c r="AA23" s="337">
        <v>2</v>
      </c>
      <c r="AB23" s="348"/>
      <c r="AC23" s="209"/>
      <c r="AD23" s="210"/>
      <c r="AE23" s="209"/>
      <c r="AF23" s="222"/>
      <c r="AG23" s="157"/>
      <c r="AH23" s="207"/>
      <c r="AI23" s="208"/>
      <c r="AJ23" s="207"/>
      <c r="AK23" s="337"/>
      <c r="AL23" s="348"/>
      <c r="AM23" s="209"/>
      <c r="AN23" s="210"/>
      <c r="AO23" s="209"/>
      <c r="AP23" s="222"/>
      <c r="AQ23" s="157"/>
      <c r="AR23" s="207"/>
      <c r="AS23" s="208"/>
      <c r="AT23" s="207"/>
      <c r="AU23" s="337"/>
      <c r="AV23" s="348"/>
      <c r="AW23" s="209"/>
      <c r="AX23" s="210"/>
      <c r="AY23" s="209"/>
      <c r="AZ23" s="396"/>
      <c r="BA23" s="334"/>
      <c r="BB23" s="207"/>
      <c r="BC23" s="208"/>
      <c r="BD23" s="207"/>
      <c r="BE23" s="337"/>
      <c r="BF23" s="348"/>
      <c r="BG23" s="209"/>
      <c r="BH23" s="210"/>
      <c r="BI23" s="209"/>
      <c r="BJ23" s="445"/>
      <c r="BK23" s="251"/>
    </row>
    <row r="24" spans="2:63" ht="17.25" thickBot="1" x14ac:dyDescent="0.3">
      <c r="B24" s="118"/>
      <c r="C24" s="137" t="s">
        <v>170</v>
      </c>
      <c r="D24" s="615" t="s">
        <v>82</v>
      </c>
      <c r="E24" s="253" t="s">
        <v>135</v>
      </c>
      <c r="F24" s="244">
        <f t="shared" si="3"/>
        <v>30</v>
      </c>
      <c r="G24" s="212">
        <f t="shared" si="6"/>
        <v>15</v>
      </c>
      <c r="H24" s="213">
        <f>SUM(M24,R24,W24,AB24,AG24,AL24,AQ24,AV24,BA24,BF24)</f>
        <v>0</v>
      </c>
      <c r="I24" s="213">
        <f t="shared" si="4"/>
        <v>0</v>
      </c>
      <c r="J24" s="213">
        <f t="shared" si="7"/>
        <v>15</v>
      </c>
      <c r="K24" s="214">
        <f t="shared" si="7"/>
        <v>15</v>
      </c>
      <c r="L24" s="215">
        <f t="shared" si="7"/>
        <v>1</v>
      </c>
      <c r="M24" s="216"/>
      <c r="N24" s="245"/>
      <c r="O24" s="246"/>
      <c r="P24" s="245"/>
      <c r="Q24" s="340"/>
      <c r="R24" s="349"/>
      <c r="S24" s="247"/>
      <c r="T24" s="248"/>
      <c r="U24" s="247"/>
      <c r="V24" s="249"/>
      <c r="W24" s="216"/>
      <c r="X24" s="245"/>
      <c r="Y24" s="246"/>
      <c r="Z24" s="245"/>
      <c r="AA24" s="340"/>
      <c r="AB24" s="349"/>
      <c r="AC24" s="247"/>
      <c r="AD24" s="248">
        <v>15</v>
      </c>
      <c r="AE24" s="247">
        <v>15</v>
      </c>
      <c r="AF24" s="249">
        <v>1</v>
      </c>
      <c r="AG24" s="216"/>
      <c r="AH24" s="245"/>
      <c r="AI24" s="246"/>
      <c r="AJ24" s="245"/>
      <c r="AK24" s="340"/>
      <c r="AL24" s="349"/>
      <c r="AM24" s="247"/>
      <c r="AN24" s="248"/>
      <c r="AO24" s="247"/>
      <c r="AP24" s="249"/>
      <c r="AQ24" s="216"/>
      <c r="AR24" s="245"/>
      <c r="AS24" s="246"/>
      <c r="AT24" s="245"/>
      <c r="AU24" s="340"/>
      <c r="AV24" s="349"/>
      <c r="AW24" s="247"/>
      <c r="AX24" s="248"/>
      <c r="AY24" s="247"/>
      <c r="AZ24" s="436"/>
      <c r="BA24" s="335"/>
      <c r="BB24" s="245"/>
      <c r="BC24" s="246"/>
      <c r="BD24" s="245"/>
      <c r="BE24" s="340"/>
      <c r="BF24" s="349"/>
      <c r="BG24" s="247"/>
      <c r="BH24" s="248"/>
      <c r="BI24" s="247"/>
      <c r="BJ24" s="446"/>
      <c r="BK24" s="253"/>
    </row>
    <row r="25" spans="2:63" ht="15" customHeight="1" x14ac:dyDescent="0.25">
      <c r="B25" s="118"/>
      <c r="C25" s="137" t="s">
        <v>171</v>
      </c>
      <c r="D25" s="109" t="s">
        <v>33</v>
      </c>
      <c r="E25" s="251" t="s">
        <v>137</v>
      </c>
      <c r="F25" s="201">
        <f t="shared" si="3"/>
        <v>60</v>
      </c>
      <c r="G25" s="57">
        <f t="shared" si="6"/>
        <v>45</v>
      </c>
      <c r="H25" s="203">
        <f>SUM(M25,R25,W25,AB25,AG25,AL25,AQ25,AV25,BA25,BF25)</f>
        <v>15</v>
      </c>
      <c r="I25" s="203">
        <f t="shared" si="4"/>
        <v>0</v>
      </c>
      <c r="J25" s="203">
        <f t="shared" si="7"/>
        <v>30</v>
      </c>
      <c r="K25" s="204">
        <f t="shared" si="7"/>
        <v>15</v>
      </c>
      <c r="L25" s="205">
        <f t="shared" si="7"/>
        <v>2</v>
      </c>
      <c r="M25" s="12"/>
      <c r="N25" s="207"/>
      <c r="O25" s="208"/>
      <c r="P25" s="207"/>
      <c r="Q25" s="337"/>
      <c r="R25" s="348"/>
      <c r="S25" s="209"/>
      <c r="T25" s="210"/>
      <c r="U25" s="209"/>
      <c r="V25" s="222"/>
      <c r="W25" s="12">
        <v>15</v>
      </c>
      <c r="X25" s="207"/>
      <c r="Y25" s="208">
        <v>30</v>
      </c>
      <c r="Z25" s="207">
        <v>15</v>
      </c>
      <c r="AA25" s="337">
        <v>2</v>
      </c>
      <c r="AB25" s="348"/>
      <c r="AC25" s="209"/>
      <c r="AD25" s="210"/>
      <c r="AE25" s="209"/>
      <c r="AF25" s="222"/>
      <c r="AG25" s="12"/>
      <c r="AH25" s="207"/>
      <c r="AI25" s="208"/>
      <c r="AJ25" s="207"/>
      <c r="AK25" s="337"/>
      <c r="AL25" s="348"/>
      <c r="AM25" s="209"/>
      <c r="AN25" s="210"/>
      <c r="AO25" s="209"/>
      <c r="AP25" s="222"/>
      <c r="AQ25" s="12"/>
      <c r="AR25" s="207"/>
      <c r="AS25" s="208"/>
      <c r="AT25" s="207"/>
      <c r="AU25" s="337"/>
      <c r="AV25" s="348"/>
      <c r="AW25" s="209"/>
      <c r="AX25" s="210"/>
      <c r="AY25" s="209"/>
      <c r="AZ25" s="396"/>
      <c r="BA25" s="334"/>
      <c r="BB25" s="207"/>
      <c r="BC25" s="208"/>
      <c r="BD25" s="207"/>
      <c r="BE25" s="337"/>
      <c r="BF25" s="348"/>
      <c r="BG25" s="209"/>
      <c r="BH25" s="210"/>
      <c r="BI25" s="209"/>
      <c r="BJ25" s="445"/>
      <c r="BK25" s="251"/>
    </row>
    <row r="26" spans="2:63" ht="16.5" x14ac:dyDescent="0.25">
      <c r="B26" s="118"/>
      <c r="C26" s="129" t="s">
        <v>172</v>
      </c>
      <c r="D26" s="48" t="s">
        <v>34</v>
      </c>
      <c r="E26" s="145" t="s">
        <v>156</v>
      </c>
      <c r="F26" s="18">
        <f t="shared" si="3"/>
        <v>60</v>
      </c>
      <c r="G26" s="154">
        <f t="shared" si="6"/>
        <v>30</v>
      </c>
      <c r="H26" s="155">
        <v>30</v>
      </c>
      <c r="I26" s="155">
        <f t="shared" si="4"/>
        <v>0</v>
      </c>
      <c r="J26" s="155">
        <f>SUM(O26,T26,Y26,AD26,AI26,AN26,AS26,AX26,BC26,BH26)</f>
        <v>0</v>
      </c>
      <c r="K26" s="156">
        <v>30</v>
      </c>
      <c r="L26" s="11">
        <f>SUM(Q26,V26,AA26,AF26,AK26,AP26,AU26,AZ26,BE26,BJ26)</f>
        <v>2</v>
      </c>
      <c r="M26" s="12"/>
      <c r="N26" s="13"/>
      <c r="O26" s="14"/>
      <c r="P26" s="13"/>
      <c r="Q26" s="337"/>
      <c r="R26" s="348"/>
      <c r="S26" s="160"/>
      <c r="T26" s="17"/>
      <c r="U26" s="160"/>
      <c r="V26" s="121"/>
      <c r="W26" s="12">
        <v>30</v>
      </c>
      <c r="X26" s="13"/>
      <c r="Y26" s="14">
        <v>0</v>
      </c>
      <c r="Z26" s="13">
        <v>30</v>
      </c>
      <c r="AA26" s="337">
        <v>2</v>
      </c>
      <c r="AB26" s="348"/>
      <c r="AC26" s="160"/>
      <c r="AD26" s="17"/>
      <c r="AE26" s="160"/>
      <c r="AF26" s="121"/>
      <c r="AG26" s="12"/>
      <c r="AH26" s="13"/>
      <c r="AI26" s="14"/>
      <c r="AJ26" s="13"/>
      <c r="AK26" s="337"/>
      <c r="AL26" s="348"/>
      <c r="AM26" s="160"/>
      <c r="AN26" s="17"/>
      <c r="AO26" s="160"/>
      <c r="AP26" s="121"/>
      <c r="AQ26" s="12"/>
      <c r="AR26" s="13"/>
      <c r="AS26" s="14"/>
      <c r="AT26" s="13"/>
      <c r="AU26" s="337"/>
      <c r="AV26" s="348"/>
      <c r="AW26" s="160"/>
      <c r="AX26" s="17"/>
      <c r="AY26" s="160"/>
      <c r="AZ26" s="396"/>
      <c r="BA26" s="334"/>
      <c r="BB26" s="13"/>
      <c r="BC26" s="14"/>
      <c r="BD26" s="13"/>
      <c r="BE26" s="337"/>
      <c r="BF26" s="348"/>
      <c r="BG26" s="160"/>
      <c r="BH26" s="17"/>
      <c r="BI26" s="160"/>
      <c r="BJ26" s="448"/>
      <c r="BK26" s="145"/>
    </row>
    <row r="27" spans="2:63" ht="17.25" thickBot="1" x14ac:dyDescent="0.3">
      <c r="B27" s="119"/>
      <c r="C27" s="127" t="s">
        <v>173</v>
      </c>
      <c r="D27" s="64" t="s">
        <v>101</v>
      </c>
      <c r="E27" s="250" t="s">
        <v>129</v>
      </c>
      <c r="F27" s="73">
        <f t="shared" si="3"/>
        <v>30</v>
      </c>
      <c r="G27" s="305">
        <f t="shared" si="6"/>
        <v>15</v>
      </c>
      <c r="H27" s="303">
        <f>SUM(M27,R27,W27,AB27,AG27,AL27,AQ27,AV27,BA27,BF27)</f>
        <v>10</v>
      </c>
      <c r="I27" s="303">
        <f t="shared" si="4"/>
        <v>0</v>
      </c>
      <c r="J27" s="301">
        <f>SUM(O27,T27,Y27,AD27,AI27,AN27,AS27,AX27,BC27,BH27)</f>
        <v>5</v>
      </c>
      <c r="K27" s="65">
        <f>SUM(P27,U27,Z27,AE27,AJ27,AO27,AT27,AY27,BD27,BI27)</f>
        <v>15</v>
      </c>
      <c r="L27" s="66">
        <f>SUM(Q27,V27,AA27,AF27,AK27,AP27,AU27,AZ27,BE27,BJ27)</f>
        <v>1</v>
      </c>
      <c r="M27" s="67">
        <v>10</v>
      </c>
      <c r="N27" s="20"/>
      <c r="O27" s="21">
        <v>5</v>
      </c>
      <c r="P27" s="20">
        <v>15</v>
      </c>
      <c r="Q27" s="461">
        <v>1</v>
      </c>
      <c r="R27" s="350"/>
      <c r="S27" s="22"/>
      <c r="T27" s="23"/>
      <c r="U27" s="22"/>
      <c r="V27" s="465"/>
      <c r="W27" s="336"/>
      <c r="X27" s="20"/>
      <c r="Y27" s="21"/>
      <c r="Z27" s="20"/>
      <c r="AA27" s="461"/>
      <c r="AB27" s="350"/>
      <c r="AC27" s="22"/>
      <c r="AD27" s="23"/>
      <c r="AE27" s="22"/>
      <c r="AF27" s="465"/>
      <c r="AG27" s="336"/>
      <c r="AH27" s="20"/>
      <c r="AI27" s="21"/>
      <c r="AJ27" s="20"/>
      <c r="AK27" s="461"/>
      <c r="AL27" s="350"/>
      <c r="AM27" s="22"/>
      <c r="AN27" s="23"/>
      <c r="AO27" s="22"/>
      <c r="AP27" s="465"/>
      <c r="AQ27" s="336"/>
      <c r="AR27" s="20"/>
      <c r="AS27" s="21"/>
      <c r="AT27" s="20"/>
      <c r="AU27" s="461"/>
      <c r="AV27" s="350"/>
      <c r="AW27" s="22"/>
      <c r="AX27" s="23"/>
      <c r="AY27" s="22"/>
      <c r="AZ27" s="465"/>
      <c r="BA27" s="336"/>
      <c r="BB27" s="20"/>
      <c r="BC27" s="21"/>
      <c r="BD27" s="20"/>
      <c r="BE27" s="461"/>
      <c r="BF27" s="350"/>
      <c r="BG27" s="22"/>
      <c r="BH27" s="23"/>
      <c r="BI27" s="22"/>
      <c r="BJ27" s="447"/>
      <c r="BK27" s="250"/>
    </row>
    <row r="28" spans="2:63" s="474" customFormat="1" ht="17.25" thickBot="1" x14ac:dyDescent="0.3">
      <c r="B28" s="136"/>
      <c r="C28" s="132"/>
      <c r="D28" s="262" t="s">
        <v>263</v>
      </c>
      <c r="E28" s="472"/>
      <c r="F28" s="171">
        <f>SUM(F29:F30,F34,F35,F38:F47,F50)</f>
        <v>1080</v>
      </c>
      <c r="G28" s="171">
        <f>SUM(G29:G30,G34,G35,I30,G38:G47,G50)</f>
        <v>540</v>
      </c>
      <c r="H28" s="171">
        <f>SUM(H29:H30,H34,H35,H38:H47,H50)</f>
        <v>270</v>
      </c>
      <c r="I28" s="296"/>
      <c r="J28" s="171">
        <f>SUM(J29:J30,J35,J38:J47,J50)</f>
        <v>270</v>
      </c>
      <c r="K28" s="171">
        <f>SUM(K29:K30,K34,K35,K38:K47,K50)</f>
        <v>540</v>
      </c>
      <c r="L28" s="171">
        <f>SUM(L29:L30,L35,L38:L46,L47,L50)</f>
        <v>36</v>
      </c>
      <c r="M28" s="473">
        <f t="shared" ref="M28:AR28" si="8">SUM(M29:M52)</f>
        <v>75</v>
      </c>
      <c r="N28" s="473">
        <f t="shared" si="8"/>
        <v>0</v>
      </c>
      <c r="O28" s="473">
        <f t="shared" si="8"/>
        <v>75</v>
      </c>
      <c r="P28" s="473">
        <f t="shared" si="8"/>
        <v>135</v>
      </c>
      <c r="Q28" s="473">
        <f t="shared" si="8"/>
        <v>9</v>
      </c>
      <c r="R28" s="473">
        <f t="shared" si="8"/>
        <v>75</v>
      </c>
      <c r="S28" s="473">
        <f t="shared" si="8"/>
        <v>0</v>
      </c>
      <c r="T28" s="473">
        <f t="shared" si="8"/>
        <v>105</v>
      </c>
      <c r="U28" s="473">
        <f t="shared" si="8"/>
        <v>165</v>
      </c>
      <c r="V28" s="473">
        <f t="shared" si="8"/>
        <v>11</v>
      </c>
      <c r="W28" s="473">
        <f t="shared" si="8"/>
        <v>45</v>
      </c>
      <c r="X28" s="473">
        <f t="shared" si="8"/>
        <v>0</v>
      </c>
      <c r="Y28" s="473">
        <f t="shared" si="8"/>
        <v>30</v>
      </c>
      <c r="Z28" s="473">
        <f t="shared" si="8"/>
        <v>75</v>
      </c>
      <c r="AA28" s="473">
        <f t="shared" si="8"/>
        <v>5</v>
      </c>
      <c r="AB28" s="473">
        <f t="shared" si="8"/>
        <v>45</v>
      </c>
      <c r="AC28" s="473">
        <f t="shared" si="8"/>
        <v>0</v>
      </c>
      <c r="AD28" s="473">
        <f t="shared" si="8"/>
        <v>105</v>
      </c>
      <c r="AE28" s="473">
        <f t="shared" si="8"/>
        <v>120</v>
      </c>
      <c r="AF28" s="473">
        <f t="shared" si="8"/>
        <v>8</v>
      </c>
      <c r="AG28" s="473">
        <f t="shared" si="8"/>
        <v>0</v>
      </c>
      <c r="AH28" s="473">
        <f t="shared" si="8"/>
        <v>0</v>
      </c>
      <c r="AI28" s="473">
        <f t="shared" si="8"/>
        <v>0</v>
      </c>
      <c r="AJ28" s="473">
        <f t="shared" si="8"/>
        <v>0</v>
      </c>
      <c r="AK28" s="473">
        <f t="shared" si="8"/>
        <v>0</v>
      </c>
      <c r="AL28" s="473">
        <f t="shared" si="8"/>
        <v>0</v>
      </c>
      <c r="AM28" s="473">
        <f t="shared" si="8"/>
        <v>0</v>
      </c>
      <c r="AN28" s="473">
        <f t="shared" si="8"/>
        <v>15</v>
      </c>
      <c r="AO28" s="473">
        <f t="shared" si="8"/>
        <v>15</v>
      </c>
      <c r="AP28" s="473">
        <f t="shared" si="8"/>
        <v>1</v>
      </c>
      <c r="AQ28" s="473">
        <f t="shared" si="8"/>
        <v>0</v>
      </c>
      <c r="AR28" s="473">
        <f t="shared" si="8"/>
        <v>0</v>
      </c>
      <c r="AS28" s="473">
        <f t="shared" ref="AS28:BJ28" si="9">SUM(AS29:AS52)</f>
        <v>0</v>
      </c>
      <c r="AT28" s="473">
        <f t="shared" si="9"/>
        <v>0</v>
      </c>
      <c r="AU28" s="473">
        <f t="shared" si="9"/>
        <v>0</v>
      </c>
      <c r="AV28" s="473">
        <f t="shared" si="9"/>
        <v>0</v>
      </c>
      <c r="AW28" s="473">
        <f t="shared" si="9"/>
        <v>0</v>
      </c>
      <c r="AX28" s="473">
        <f t="shared" si="9"/>
        <v>0</v>
      </c>
      <c r="AY28" s="473">
        <f t="shared" si="9"/>
        <v>0</v>
      </c>
      <c r="AZ28" s="473">
        <f t="shared" si="9"/>
        <v>0</v>
      </c>
      <c r="BA28" s="473">
        <f t="shared" si="9"/>
        <v>30</v>
      </c>
      <c r="BB28" s="473">
        <f t="shared" si="9"/>
        <v>0</v>
      </c>
      <c r="BC28" s="473">
        <f t="shared" si="9"/>
        <v>0</v>
      </c>
      <c r="BD28" s="473">
        <f t="shared" si="9"/>
        <v>30</v>
      </c>
      <c r="BE28" s="473">
        <f t="shared" si="9"/>
        <v>2</v>
      </c>
      <c r="BF28" s="473">
        <f t="shared" si="9"/>
        <v>0</v>
      </c>
      <c r="BG28" s="473">
        <f t="shared" si="9"/>
        <v>0</v>
      </c>
      <c r="BH28" s="473">
        <f t="shared" si="9"/>
        <v>0</v>
      </c>
      <c r="BI28" s="473">
        <f t="shared" si="9"/>
        <v>0</v>
      </c>
      <c r="BJ28" s="473">
        <f t="shared" si="9"/>
        <v>0</v>
      </c>
      <c r="BK28" s="472"/>
    </row>
    <row r="29" spans="2:63" ht="17.25" thickBot="1" x14ac:dyDescent="0.3">
      <c r="B29" s="120"/>
      <c r="C29" s="128" t="s">
        <v>174</v>
      </c>
      <c r="D29" s="261" t="s">
        <v>269</v>
      </c>
      <c r="E29" s="251" t="s">
        <v>132</v>
      </c>
      <c r="F29" s="201">
        <f t="shared" ref="F29:F52" si="10">SUM(G29+K29)</f>
        <v>240</v>
      </c>
      <c r="G29" s="306">
        <f t="shared" ref="G29:G52" si="11">SUM(H29:J29)</f>
        <v>120</v>
      </c>
      <c r="H29" s="302">
        <f>SUM(M29,R29,W29,AB29,AG29,AL29,AQ29,AV29,BA29,BF29)</f>
        <v>0</v>
      </c>
      <c r="I29" s="302">
        <f>SUM(N29,S29,X29,AC29,AH29,AM29,AR29,BN29,AW29,BB29,BG29)</f>
        <v>0</v>
      </c>
      <c r="J29" s="302">
        <v>120</v>
      </c>
      <c r="K29" s="204">
        <v>120</v>
      </c>
      <c r="L29" s="205">
        <f>SUM(Q29,V29,AA29,AF29,AK29,AP29,AU29,AZ29,BE29,BJ29)</f>
        <v>8</v>
      </c>
      <c r="M29" s="12"/>
      <c r="N29" s="207"/>
      <c r="O29" s="208">
        <v>30</v>
      </c>
      <c r="P29" s="207">
        <v>30</v>
      </c>
      <c r="Q29" s="337">
        <v>2</v>
      </c>
      <c r="R29" s="348"/>
      <c r="S29" s="209"/>
      <c r="T29" s="210">
        <v>30</v>
      </c>
      <c r="U29" s="209">
        <v>30</v>
      </c>
      <c r="V29" s="396">
        <v>2</v>
      </c>
      <c r="W29" s="334"/>
      <c r="X29" s="207"/>
      <c r="Y29" s="208">
        <v>30</v>
      </c>
      <c r="Z29" s="207">
        <v>30</v>
      </c>
      <c r="AA29" s="337">
        <v>2</v>
      </c>
      <c r="AB29" s="348"/>
      <c r="AC29" s="209"/>
      <c r="AD29" s="210">
        <v>30</v>
      </c>
      <c r="AE29" s="209">
        <v>30</v>
      </c>
      <c r="AF29" s="396">
        <v>2</v>
      </c>
      <c r="AG29" s="334"/>
      <c r="AH29" s="207"/>
      <c r="AI29" s="208"/>
      <c r="AJ29" s="207"/>
      <c r="AK29" s="337"/>
      <c r="AL29" s="348"/>
      <c r="AM29" s="209"/>
      <c r="AN29" s="210"/>
      <c r="AO29" s="209"/>
      <c r="AP29" s="396"/>
      <c r="AQ29" s="334"/>
      <c r="AR29" s="207"/>
      <c r="AS29" s="208"/>
      <c r="AT29" s="207"/>
      <c r="AU29" s="337"/>
      <c r="AV29" s="348"/>
      <c r="AW29" s="209"/>
      <c r="AX29" s="210"/>
      <c r="AY29" s="209"/>
      <c r="AZ29" s="396"/>
      <c r="BA29" s="334"/>
      <c r="BB29" s="207"/>
      <c r="BC29" s="208"/>
      <c r="BD29" s="207"/>
      <c r="BE29" s="337"/>
      <c r="BF29" s="348"/>
      <c r="BG29" s="209"/>
      <c r="BH29" s="210"/>
      <c r="BI29" s="209"/>
      <c r="BJ29" s="445"/>
      <c r="BK29" s="251"/>
    </row>
    <row r="30" spans="2:63" ht="26.25" thickBot="1" x14ac:dyDescent="0.3">
      <c r="B30" s="118"/>
      <c r="C30" s="139"/>
      <c r="D30" s="94" t="s">
        <v>122</v>
      </c>
      <c r="E30" s="258"/>
      <c r="F30" s="223">
        <f t="shared" si="10"/>
        <v>180</v>
      </c>
      <c r="G30" s="256">
        <f t="shared" si="11"/>
        <v>90</v>
      </c>
      <c r="H30" s="225">
        <f t="shared" ref="H30:I30" si="12">SUM(H31:H33)</f>
        <v>45</v>
      </c>
      <c r="I30" s="225">
        <f t="shared" si="12"/>
        <v>0</v>
      </c>
      <c r="J30" s="225">
        <f>SUM(J31:J33)</f>
        <v>45</v>
      </c>
      <c r="K30" s="226">
        <f>SUM(K31:K33)</f>
        <v>90</v>
      </c>
      <c r="L30" s="170">
        <f>SUM(L31:L34)</f>
        <v>7</v>
      </c>
      <c r="M30" s="259"/>
      <c r="N30" s="227"/>
      <c r="O30" s="228"/>
      <c r="P30" s="227"/>
      <c r="Q30" s="381"/>
      <c r="R30" s="352"/>
      <c r="S30" s="229"/>
      <c r="T30" s="230"/>
      <c r="U30" s="229"/>
      <c r="V30" s="231"/>
      <c r="W30" s="259"/>
      <c r="X30" s="227"/>
      <c r="Y30" s="228"/>
      <c r="Z30" s="227"/>
      <c r="AA30" s="381"/>
      <c r="AB30" s="359"/>
      <c r="AC30" s="229"/>
      <c r="AD30" s="230"/>
      <c r="AE30" s="229"/>
      <c r="AF30" s="231"/>
      <c r="AG30" s="259"/>
      <c r="AH30" s="227"/>
      <c r="AI30" s="228"/>
      <c r="AJ30" s="227"/>
      <c r="AK30" s="381"/>
      <c r="AL30" s="370"/>
      <c r="AM30" s="229"/>
      <c r="AN30" s="230"/>
      <c r="AO30" s="229"/>
      <c r="AP30" s="231"/>
      <c r="AQ30" s="259"/>
      <c r="AR30" s="227"/>
      <c r="AS30" s="228"/>
      <c r="AT30" s="227"/>
      <c r="AU30" s="381"/>
      <c r="AV30" s="377"/>
      <c r="AW30" s="229"/>
      <c r="AX30" s="230"/>
      <c r="AY30" s="229"/>
      <c r="AZ30" s="438"/>
      <c r="BA30" s="393"/>
      <c r="BB30" s="227"/>
      <c r="BC30" s="228"/>
      <c r="BD30" s="227"/>
      <c r="BE30" s="381"/>
      <c r="BF30" s="377"/>
      <c r="BG30" s="229"/>
      <c r="BH30" s="230"/>
      <c r="BI30" s="229"/>
      <c r="BJ30" s="449"/>
      <c r="BK30" s="260"/>
    </row>
    <row r="31" spans="2:63" ht="16.5" x14ac:dyDescent="0.25">
      <c r="B31" s="118"/>
      <c r="C31" s="122" t="s">
        <v>175</v>
      </c>
      <c r="D31" s="605" t="s">
        <v>270</v>
      </c>
      <c r="E31" s="251" t="s">
        <v>134</v>
      </c>
      <c r="F31" s="201">
        <f t="shared" si="10"/>
        <v>90</v>
      </c>
      <c r="G31" s="57">
        <f t="shared" si="11"/>
        <v>45</v>
      </c>
      <c r="H31" s="203">
        <v>30</v>
      </c>
      <c r="I31" s="203">
        <f>SUM(N31,S31,X31,AC31,AH31,AM31,AR31,BN31,AW31,BB31,BG31)</f>
        <v>0</v>
      </c>
      <c r="J31" s="203">
        <v>15</v>
      </c>
      <c r="K31" s="204">
        <v>45</v>
      </c>
      <c r="L31" s="205">
        <f>SUM(Q31,V31,AA31,AF31,AK31,AP31,AU31,AZ31,BE31,BJ31)</f>
        <v>3</v>
      </c>
      <c r="M31" s="12">
        <v>30</v>
      </c>
      <c r="N31" s="207"/>
      <c r="O31" s="208">
        <v>15</v>
      </c>
      <c r="P31" s="207">
        <v>45</v>
      </c>
      <c r="Q31" s="337">
        <v>3</v>
      </c>
      <c r="R31" s="348"/>
      <c r="S31" s="209"/>
      <c r="T31" s="210"/>
      <c r="U31" s="209"/>
      <c r="V31" s="222"/>
      <c r="W31" s="12"/>
      <c r="X31" s="207"/>
      <c r="Y31" s="208"/>
      <c r="Z31" s="207"/>
      <c r="AA31" s="337"/>
      <c r="AB31" s="348"/>
      <c r="AC31" s="209"/>
      <c r="AD31" s="210"/>
      <c r="AE31" s="209"/>
      <c r="AF31" s="222"/>
      <c r="AG31" s="12"/>
      <c r="AH31" s="207"/>
      <c r="AI31" s="208"/>
      <c r="AJ31" s="207"/>
      <c r="AK31" s="337"/>
      <c r="AL31" s="348"/>
      <c r="AM31" s="209"/>
      <c r="AN31" s="210"/>
      <c r="AO31" s="209"/>
      <c r="AP31" s="222"/>
      <c r="AQ31" s="12"/>
      <c r="AR31" s="207"/>
      <c r="AS31" s="208"/>
      <c r="AT31" s="207"/>
      <c r="AU31" s="337"/>
      <c r="AV31" s="348"/>
      <c r="AW31" s="209"/>
      <c r="AX31" s="210"/>
      <c r="AY31" s="209"/>
      <c r="AZ31" s="396"/>
      <c r="BA31" s="334"/>
      <c r="BB31" s="207"/>
      <c r="BC31" s="208"/>
      <c r="BD31" s="207"/>
      <c r="BE31" s="337"/>
      <c r="BF31" s="348"/>
      <c r="BG31" s="209"/>
      <c r="BH31" s="210"/>
      <c r="BI31" s="209"/>
      <c r="BJ31" s="445"/>
      <c r="BK31" s="251"/>
    </row>
    <row r="32" spans="2:63" ht="16.5" x14ac:dyDescent="0.25">
      <c r="B32" s="118"/>
      <c r="C32" s="123" t="s">
        <v>176</v>
      </c>
      <c r="D32" s="604" t="s">
        <v>102</v>
      </c>
      <c r="E32" s="145" t="s">
        <v>127</v>
      </c>
      <c r="F32" s="18">
        <f t="shared" si="10"/>
        <v>60</v>
      </c>
      <c r="G32" s="154">
        <f t="shared" si="11"/>
        <v>30</v>
      </c>
      <c r="H32" s="155">
        <f>SUM(M32,R32,W32,AB32,AG32,AL32,AQ32,AV32,BA32,BF32)</f>
        <v>15</v>
      </c>
      <c r="I32" s="155">
        <f>SUM(N32,S32,X32,AC32,AH32,AM32,AR32,BN32,AW32,BB32,BG32)</f>
        <v>0</v>
      </c>
      <c r="J32" s="155">
        <v>15</v>
      </c>
      <c r="K32" s="156">
        <v>30</v>
      </c>
      <c r="L32" s="11">
        <f>SUM(Q32,V32,AA32,AF32,AK32,AP32,AU32,AZ32,BE32,BJ32)</f>
        <v>2</v>
      </c>
      <c r="M32" s="12"/>
      <c r="N32" s="13"/>
      <c r="O32" s="14"/>
      <c r="P32" s="13"/>
      <c r="Q32" s="337"/>
      <c r="R32" s="348">
        <v>15</v>
      </c>
      <c r="S32" s="160"/>
      <c r="T32" s="17">
        <v>15</v>
      </c>
      <c r="U32" s="160">
        <v>30</v>
      </c>
      <c r="V32" s="121">
        <v>2</v>
      </c>
      <c r="W32" s="12"/>
      <c r="X32" s="13"/>
      <c r="Y32" s="14"/>
      <c r="Z32" s="13"/>
      <c r="AA32" s="337"/>
      <c r="AB32" s="348"/>
      <c r="AC32" s="160"/>
      <c r="AD32" s="17"/>
      <c r="AE32" s="160"/>
      <c r="AF32" s="121"/>
      <c r="AG32" s="12"/>
      <c r="AH32" s="13"/>
      <c r="AI32" s="14"/>
      <c r="AJ32" s="13"/>
      <c r="AK32" s="337"/>
      <c r="AL32" s="348"/>
      <c r="AM32" s="160"/>
      <c r="AN32" s="17"/>
      <c r="AO32" s="160"/>
      <c r="AP32" s="121"/>
      <c r="AQ32" s="12"/>
      <c r="AR32" s="13"/>
      <c r="AS32" s="14"/>
      <c r="AT32" s="13"/>
      <c r="AU32" s="337"/>
      <c r="AV32" s="348"/>
      <c r="AW32" s="160"/>
      <c r="AX32" s="17"/>
      <c r="AY32" s="160"/>
      <c r="AZ32" s="396"/>
      <c r="BA32" s="334"/>
      <c r="BB32" s="158"/>
      <c r="BC32" s="14"/>
      <c r="BD32" s="158"/>
      <c r="BE32" s="337"/>
      <c r="BF32" s="348"/>
      <c r="BG32" s="160"/>
      <c r="BH32" s="17"/>
      <c r="BI32" s="160"/>
      <c r="BJ32" s="448"/>
      <c r="BK32" s="145"/>
    </row>
    <row r="33" spans="2:63" ht="17.25" thickBot="1" x14ac:dyDescent="0.3">
      <c r="B33" s="125"/>
      <c r="C33" s="139" t="s">
        <v>177</v>
      </c>
      <c r="D33" s="613" t="s">
        <v>125</v>
      </c>
      <c r="E33" s="250" t="s">
        <v>131</v>
      </c>
      <c r="F33" s="73">
        <f t="shared" si="10"/>
        <v>30</v>
      </c>
      <c r="G33" s="169">
        <f t="shared" si="11"/>
        <v>15</v>
      </c>
      <c r="H33" s="19">
        <f>SUM(M33,R33,W33,AB33,AG33,AL33,AQ33,AV33,BA33,BF33)</f>
        <v>0</v>
      </c>
      <c r="I33" s="19">
        <f>SUM(N33,S33,X33,AC33,AH33,AM33,AR33,BN33,AW33,BB33,BG33)</f>
        <v>0</v>
      </c>
      <c r="J33" s="19">
        <v>15</v>
      </c>
      <c r="K33" s="65">
        <v>15</v>
      </c>
      <c r="L33" s="66">
        <f>SUM(Q33,V33,AA33,AF33,AK33,AP33,AU33,AZ33,BE33,BJ33)</f>
        <v>1</v>
      </c>
      <c r="M33" s="67"/>
      <c r="N33" s="20"/>
      <c r="O33" s="21"/>
      <c r="P33" s="20"/>
      <c r="Q33" s="341"/>
      <c r="R33" s="350"/>
      <c r="S33" s="22"/>
      <c r="T33" s="23"/>
      <c r="U33" s="22"/>
      <c r="V33" s="142"/>
      <c r="W33" s="67"/>
      <c r="X33" s="20"/>
      <c r="Y33" s="21"/>
      <c r="Z33" s="20"/>
      <c r="AA33" s="341"/>
      <c r="AB33" s="350"/>
      <c r="AC33" s="22"/>
      <c r="AD33" s="23">
        <v>15</v>
      </c>
      <c r="AE33" s="160">
        <v>15</v>
      </c>
      <c r="AF33" s="142">
        <v>1</v>
      </c>
      <c r="AG33" s="67"/>
      <c r="AH33" s="20"/>
      <c r="AI33" s="21"/>
      <c r="AJ33" s="20"/>
      <c r="AK33" s="341"/>
      <c r="AL33" s="350"/>
      <c r="AM33" s="22"/>
      <c r="AN33" s="23"/>
      <c r="AO33" s="22"/>
      <c r="AP33" s="142"/>
      <c r="AQ33" s="67"/>
      <c r="AR33" s="20"/>
      <c r="AS33" s="21"/>
      <c r="AT33" s="20"/>
      <c r="AU33" s="341"/>
      <c r="AV33" s="350"/>
      <c r="AW33" s="22"/>
      <c r="AX33" s="23"/>
      <c r="AY33" s="22"/>
      <c r="AZ33" s="437"/>
      <c r="BA33" s="336"/>
      <c r="BB33" s="20"/>
      <c r="BC33" s="21"/>
      <c r="BD33" s="20"/>
      <c r="BE33" s="341"/>
      <c r="BF33" s="350"/>
      <c r="BG33" s="22"/>
      <c r="BH33" s="23"/>
      <c r="BI33" s="22"/>
      <c r="BJ33" s="447"/>
      <c r="BK33" s="250"/>
    </row>
    <row r="34" spans="2:63" ht="17.25" thickBot="1" x14ac:dyDescent="0.3">
      <c r="B34" s="125"/>
      <c r="C34" s="123" t="s">
        <v>215</v>
      </c>
      <c r="D34" s="744" t="s">
        <v>290</v>
      </c>
      <c r="E34" s="626" t="s">
        <v>127</v>
      </c>
      <c r="F34" s="552">
        <f t="shared" ref="F34" si="13">SUM(G34+K34)</f>
        <v>30</v>
      </c>
      <c r="G34" s="89">
        <f t="shared" ref="G34" si="14">SUM(H34:J34)</f>
        <v>15</v>
      </c>
      <c r="H34" s="553">
        <f>SUM(M34,R34,W34,AB34,AG34,AL34,AQ34,AV34,BA34,BF34)</f>
        <v>15</v>
      </c>
      <c r="I34" s="553">
        <f t="shared" ref="I34" si="15">SUM(N34,S34,X34,AC34,AH34,AM34,AR34,BN34,AW34,BB34,BG34)</f>
        <v>0</v>
      </c>
      <c r="J34" s="553">
        <f t="shared" ref="J34" si="16">SUM(O34,T34,Y34,AD34,AI34,AN34,AS34,AX34,BC34,BH34)</f>
        <v>0</v>
      </c>
      <c r="K34" s="315">
        <f>SUM(P34,U34,Z34,AE34,AJ34,AO34,AT34,AY34,BD34,BI34)</f>
        <v>15</v>
      </c>
      <c r="L34" s="66">
        <f>SUM(Q34,V34,AA34,AF34,AK34,AP34,AU34,AZ34,BE34,BJ34)</f>
        <v>1</v>
      </c>
      <c r="M34" s="67"/>
      <c r="N34" s="20"/>
      <c r="O34" s="21"/>
      <c r="P34" s="20"/>
      <c r="Q34" s="341"/>
      <c r="R34" s="350">
        <v>15</v>
      </c>
      <c r="S34" s="22"/>
      <c r="T34" s="23"/>
      <c r="U34" s="22">
        <v>15</v>
      </c>
      <c r="V34" s="142">
        <v>1</v>
      </c>
      <c r="W34" s="67"/>
      <c r="X34" s="20"/>
      <c r="Y34" s="21"/>
      <c r="Z34" s="20"/>
      <c r="AA34" s="341"/>
      <c r="AB34" s="350"/>
      <c r="AC34" s="22"/>
      <c r="AD34" s="23"/>
      <c r="AE34" s="22"/>
      <c r="AF34" s="142"/>
      <c r="AG34" s="67"/>
      <c r="AH34" s="20"/>
      <c r="AI34" s="21"/>
      <c r="AJ34" s="20"/>
      <c r="AK34" s="341"/>
      <c r="AL34" s="350"/>
      <c r="AM34" s="22"/>
      <c r="AN34" s="23"/>
      <c r="AO34" s="22"/>
      <c r="AP34" s="142"/>
      <c r="AQ34" s="67"/>
      <c r="AR34" s="20"/>
      <c r="AS34" s="21"/>
      <c r="AT34" s="20"/>
      <c r="AU34" s="341"/>
      <c r="AV34" s="350"/>
      <c r="AW34" s="22"/>
      <c r="AX34" s="23"/>
      <c r="AY34" s="22"/>
      <c r="AZ34" s="437"/>
      <c r="BA34" s="336"/>
      <c r="BB34" s="20"/>
      <c r="BC34" s="21"/>
      <c r="BD34" s="20"/>
      <c r="BE34" s="341"/>
      <c r="BF34" s="350"/>
      <c r="BG34" s="22"/>
      <c r="BH34" s="23"/>
      <c r="BI34" s="22"/>
      <c r="BJ34" s="447"/>
      <c r="BK34" s="742"/>
    </row>
    <row r="35" spans="2:63" ht="17.25" thickBot="1" x14ac:dyDescent="0.3">
      <c r="B35" s="118"/>
      <c r="C35" s="139"/>
      <c r="D35" s="95" t="s">
        <v>109</v>
      </c>
      <c r="E35" s="258"/>
      <c r="F35" s="223">
        <f t="shared" si="10"/>
        <v>60</v>
      </c>
      <c r="G35" s="256">
        <f t="shared" si="11"/>
        <v>30</v>
      </c>
      <c r="H35" s="225">
        <f t="shared" ref="H35:I35" si="17">SUM(H36:H37)</f>
        <v>15</v>
      </c>
      <c r="I35" s="225">
        <f t="shared" si="17"/>
        <v>0</v>
      </c>
      <c r="J35" s="225">
        <f>SUM(J36:J37)</f>
        <v>15</v>
      </c>
      <c r="K35" s="226">
        <f>SUM(K36:K37)</f>
        <v>30</v>
      </c>
      <c r="L35" s="170">
        <f>SUM(L36:L37)</f>
        <v>2</v>
      </c>
      <c r="M35" s="257"/>
      <c r="N35" s="227"/>
      <c r="O35" s="228"/>
      <c r="P35" s="227"/>
      <c r="Q35" s="381"/>
      <c r="R35" s="352"/>
      <c r="S35" s="229"/>
      <c r="T35" s="230"/>
      <c r="U35" s="229"/>
      <c r="V35" s="231"/>
      <c r="W35" s="257"/>
      <c r="X35" s="227"/>
      <c r="Y35" s="228"/>
      <c r="Z35" s="227"/>
      <c r="AA35" s="381"/>
      <c r="AB35" s="359"/>
      <c r="AC35" s="229"/>
      <c r="AD35" s="230"/>
      <c r="AE35" s="160"/>
      <c r="AF35" s="231"/>
      <c r="AG35" s="257"/>
      <c r="AH35" s="227"/>
      <c r="AI35" s="228"/>
      <c r="AJ35" s="227"/>
      <c r="AK35" s="381"/>
      <c r="AL35" s="370"/>
      <c r="AM35" s="229"/>
      <c r="AN35" s="230"/>
      <c r="AO35" s="229"/>
      <c r="AP35" s="231"/>
      <c r="AQ35" s="257"/>
      <c r="AR35" s="227"/>
      <c r="AS35" s="228"/>
      <c r="AT35" s="227"/>
      <c r="AU35" s="381"/>
      <c r="AV35" s="377"/>
      <c r="AW35" s="229"/>
      <c r="AX35" s="230"/>
      <c r="AY35" s="229"/>
      <c r="AZ35" s="438"/>
      <c r="BA35" s="393"/>
      <c r="BB35" s="227"/>
      <c r="BC35" s="228"/>
      <c r="BD35" s="227"/>
      <c r="BE35" s="381"/>
      <c r="BF35" s="377"/>
      <c r="BG35" s="229"/>
      <c r="BH35" s="230"/>
      <c r="BI35" s="229"/>
      <c r="BJ35" s="449"/>
      <c r="BK35" s="258"/>
    </row>
    <row r="36" spans="2:63" ht="16.5" x14ac:dyDescent="0.25">
      <c r="B36" s="140"/>
      <c r="C36" s="139" t="s">
        <v>178</v>
      </c>
      <c r="D36" s="611" t="s">
        <v>83</v>
      </c>
      <c r="E36" s="252" t="s">
        <v>129</v>
      </c>
      <c r="F36" s="232">
        <f t="shared" si="10"/>
        <v>30</v>
      </c>
      <c r="G36" s="233">
        <f t="shared" si="11"/>
        <v>15</v>
      </c>
      <c r="H36" s="234">
        <f>SUM(M36,R36,W36,AB36,AG36,AL36,AQ36,AV36,BA36,BF36)</f>
        <v>15</v>
      </c>
      <c r="I36" s="234">
        <f t="shared" ref="I36:I46" si="18">SUM(N36,S36,X36,AC36,AH36,AM36,AR36,BN36,AW36,BB36,BG36)</f>
        <v>0</v>
      </c>
      <c r="J36" s="234">
        <f t="shared" ref="J36:L37" si="19">SUM(O36,T36,Y36,AD36,AI36,AN36,AS36,AX36,BC36,BH36)</f>
        <v>0</v>
      </c>
      <c r="K36" s="235">
        <f t="shared" si="19"/>
        <v>15</v>
      </c>
      <c r="L36" s="236">
        <f t="shared" si="19"/>
        <v>1</v>
      </c>
      <c r="M36" s="237">
        <v>15</v>
      </c>
      <c r="N36" s="238"/>
      <c r="O36" s="239"/>
      <c r="P36" s="238">
        <v>15</v>
      </c>
      <c r="Q36" s="426">
        <v>1</v>
      </c>
      <c r="R36" s="353"/>
      <c r="S36" s="240"/>
      <c r="T36" s="241"/>
      <c r="U36" s="240"/>
      <c r="V36" s="242"/>
      <c r="W36" s="237"/>
      <c r="X36" s="238"/>
      <c r="Y36" s="239"/>
      <c r="Z36" s="238"/>
      <c r="AA36" s="433"/>
      <c r="AB36" s="360"/>
      <c r="AC36" s="240"/>
      <c r="AD36" s="241"/>
      <c r="AE36" s="240"/>
      <c r="AF36" s="242"/>
      <c r="AG36" s="237"/>
      <c r="AH36" s="238"/>
      <c r="AI36" s="239"/>
      <c r="AJ36" s="238"/>
      <c r="AK36" s="433"/>
      <c r="AL36" s="360"/>
      <c r="AM36" s="240"/>
      <c r="AN36" s="241"/>
      <c r="AO36" s="240"/>
      <c r="AP36" s="242"/>
      <c r="AQ36" s="237"/>
      <c r="AR36" s="238"/>
      <c r="AS36" s="239"/>
      <c r="AT36" s="238"/>
      <c r="AU36" s="382"/>
      <c r="AV36" s="378"/>
      <c r="AW36" s="240"/>
      <c r="AX36" s="241"/>
      <c r="AY36" s="240"/>
      <c r="AZ36" s="439"/>
      <c r="BA36" s="531"/>
      <c r="BB36" s="238"/>
      <c r="BC36" s="239"/>
      <c r="BD36" s="238"/>
      <c r="BE36" s="441"/>
      <c r="BF36" s="457"/>
      <c r="BG36" s="240"/>
      <c r="BH36" s="241"/>
      <c r="BI36" s="240"/>
      <c r="BJ36" s="450"/>
      <c r="BK36" s="252"/>
    </row>
    <row r="37" spans="2:63" ht="17.25" thickBot="1" x14ac:dyDescent="0.3">
      <c r="B37" s="125"/>
      <c r="C37" s="139" t="s">
        <v>179</v>
      </c>
      <c r="D37" s="612" t="s">
        <v>84</v>
      </c>
      <c r="E37" s="253" t="s">
        <v>127</v>
      </c>
      <c r="F37" s="244">
        <f t="shared" si="10"/>
        <v>30</v>
      </c>
      <c r="G37" s="212">
        <f t="shared" si="11"/>
        <v>15</v>
      </c>
      <c r="H37" s="213">
        <f>SUM(M37,R37,W37,AB37,AG37,AL37,AQ37,AV37,BA37,BF37)</f>
        <v>0</v>
      </c>
      <c r="I37" s="213">
        <f t="shared" si="18"/>
        <v>0</v>
      </c>
      <c r="J37" s="213">
        <f t="shared" si="19"/>
        <v>15</v>
      </c>
      <c r="K37" s="214">
        <f t="shared" si="19"/>
        <v>15</v>
      </c>
      <c r="L37" s="215">
        <f t="shared" si="19"/>
        <v>1</v>
      </c>
      <c r="M37" s="216"/>
      <c r="N37" s="245"/>
      <c r="O37" s="246"/>
      <c r="P37" s="245"/>
      <c r="Q37" s="340"/>
      <c r="R37" s="349"/>
      <c r="S37" s="247"/>
      <c r="T37" s="248">
        <v>15</v>
      </c>
      <c r="U37" s="247">
        <v>15</v>
      </c>
      <c r="V37" s="249">
        <v>1</v>
      </c>
      <c r="W37" s="216"/>
      <c r="X37" s="245"/>
      <c r="Y37" s="246"/>
      <c r="Z37" s="245"/>
      <c r="AA37" s="340"/>
      <c r="AB37" s="349"/>
      <c r="AC37" s="247"/>
      <c r="AD37" s="248"/>
      <c r="AE37" s="247"/>
      <c r="AF37" s="249"/>
      <c r="AG37" s="216"/>
      <c r="AH37" s="245"/>
      <c r="AI37" s="246"/>
      <c r="AJ37" s="245"/>
      <c r="AK37" s="340"/>
      <c r="AL37" s="349"/>
      <c r="AM37" s="247"/>
      <c r="AN37" s="248"/>
      <c r="AO37" s="247"/>
      <c r="AP37" s="249"/>
      <c r="AQ37" s="216"/>
      <c r="AR37" s="245"/>
      <c r="AS37" s="246"/>
      <c r="AT37" s="245"/>
      <c r="AU37" s="340"/>
      <c r="AV37" s="349"/>
      <c r="AW37" s="247"/>
      <c r="AX37" s="248"/>
      <c r="AY37" s="247"/>
      <c r="AZ37" s="436"/>
      <c r="BA37" s="335"/>
      <c r="BB37" s="245"/>
      <c r="BC37" s="246"/>
      <c r="BD37" s="245"/>
      <c r="BE37" s="340"/>
      <c r="BF37" s="349"/>
      <c r="BG37" s="247"/>
      <c r="BH37" s="248"/>
      <c r="BI37" s="247"/>
      <c r="BJ37" s="446"/>
      <c r="BK37" s="253"/>
    </row>
    <row r="38" spans="2:63" ht="16.5" x14ac:dyDescent="0.25">
      <c r="B38" s="118"/>
      <c r="C38" s="124" t="s">
        <v>180</v>
      </c>
      <c r="D38" s="112" t="s">
        <v>35</v>
      </c>
      <c r="E38" s="251" t="s">
        <v>131</v>
      </c>
      <c r="F38" s="201">
        <f t="shared" si="10"/>
        <v>60</v>
      </c>
      <c r="G38" s="57">
        <f t="shared" si="11"/>
        <v>30</v>
      </c>
      <c r="H38" s="203">
        <f>SUM(M38,R38,W38,AB38,AG38,AL38,AQ38,AV38,BA38,BF38)</f>
        <v>15</v>
      </c>
      <c r="I38" s="203">
        <f t="shared" si="18"/>
        <v>0</v>
      </c>
      <c r="J38" s="203">
        <v>15</v>
      </c>
      <c r="K38" s="204">
        <v>30</v>
      </c>
      <c r="L38" s="205">
        <f t="shared" ref="L38:L46" si="20">SUM(Q38,V38,AA38,AF38,AK38,AP38,AU38,AZ38,BE38,BJ38)</f>
        <v>2</v>
      </c>
      <c r="M38" s="12"/>
      <c r="N38" s="207"/>
      <c r="O38" s="208"/>
      <c r="P38" s="207"/>
      <c r="Q38" s="337"/>
      <c r="R38" s="348"/>
      <c r="S38" s="209"/>
      <c r="T38" s="210"/>
      <c r="U38" s="209"/>
      <c r="V38" s="222"/>
      <c r="W38" s="12"/>
      <c r="X38" s="207"/>
      <c r="Y38" s="208"/>
      <c r="Z38" s="207"/>
      <c r="AA38" s="337"/>
      <c r="AB38" s="348">
        <v>15</v>
      </c>
      <c r="AC38" s="209"/>
      <c r="AD38" s="210">
        <v>15</v>
      </c>
      <c r="AE38" s="209">
        <v>30</v>
      </c>
      <c r="AF38" s="222">
        <v>2</v>
      </c>
      <c r="AG38" s="12"/>
      <c r="AH38" s="207"/>
      <c r="AI38" s="208"/>
      <c r="AJ38" s="207"/>
      <c r="AK38" s="337"/>
      <c r="AL38" s="348"/>
      <c r="AM38" s="209"/>
      <c r="AN38" s="210"/>
      <c r="AO38" s="209"/>
      <c r="AP38" s="222"/>
      <c r="AQ38" s="12"/>
      <c r="AR38" s="207"/>
      <c r="AS38" s="208"/>
      <c r="AT38" s="207"/>
      <c r="AU38" s="337"/>
      <c r="AV38" s="348"/>
      <c r="AW38" s="209"/>
      <c r="AX38" s="210"/>
      <c r="AY38" s="209"/>
      <c r="AZ38" s="396"/>
      <c r="BA38" s="334"/>
      <c r="BB38" s="207"/>
      <c r="BC38" s="208"/>
      <c r="BD38" s="207"/>
      <c r="BE38" s="337"/>
      <c r="BF38" s="348"/>
      <c r="BG38" s="209"/>
      <c r="BH38" s="210"/>
      <c r="BI38" s="209"/>
      <c r="BJ38" s="445"/>
      <c r="BK38" s="251"/>
    </row>
    <row r="39" spans="2:63" ht="16.5" x14ac:dyDescent="0.25">
      <c r="B39" s="118"/>
      <c r="C39" s="123" t="s">
        <v>181</v>
      </c>
      <c r="D39" s="108" t="s">
        <v>121</v>
      </c>
      <c r="E39" s="145" t="s">
        <v>134</v>
      </c>
      <c r="F39" s="18">
        <f t="shared" si="10"/>
        <v>60</v>
      </c>
      <c r="G39" s="154">
        <f t="shared" si="11"/>
        <v>30</v>
      </c>
      <c r="H39" s="155">
        <f>SUM(M39,R39,W39,AB39,AG39,AL39,AQ39,AV39,BA39,BF39)</f>
        <v>15</v>
      </c>
      <c r="I39" s="155">
        <f t="shared" si="18"/>
        <v>0</v>
      </c>
      <c r="J39" s="155">
        <v>15</v>
      </c>
      <c r="K39" s="156">
        <v>30</v>
      </c>
      <c r="L39" s="11">
        <f t="shared" si="20"/>
        <v>2</v>
      </c>
      <c r="M39" s="12">
        <v>15</v>
      </c>
      <c r="N39" s="13"/>
      <c r="O39" s="14">
        <v>15</v>
      </c>
      <c r="P39" s="13">
        <v>30</v>
      </c>
      <c r="Q39" s="337">
        <v>2</v>
      </c>
      <c r="R39" s="348"/>
      <c r="S39" s="160"/>
      <c r="T39" s="17"/>
      <c r="U39" s="160"/>
      <c r="V39" s="121"/>
      <c r="W39" s="12"/>
      <c r="X39" s="13"/>
      <c r="Y39" s="14"/>
      <c r="Z39" s="13"/>
      <c r="AA39" s="337"/>
      <c r="AB39" s="348"/>
      <c r="AC39" s="160"/>
      <c r="AD39" s="17"/>
      <c r="AE39" s="160"/>
      <c r="AF39" s="121"/>
      <c r="AG39" s="12"/>
      <c r="AH39" s="13"/>
      <c r="AI39" s="14"/>
      <c r="AJ39" s="13"/>
      <c r="AK39" s="337"/>
      <c r="AL39" s="348"/>
      <c r="AM39" s="160"/>
      <c r="AN39" s="17"/>
      <c r="AO39" s="160"/>
      <c r="AP39" s="121"/>
      <c r="AQ39" s="12"/>
      <c r="AR39" s="13"/>
      <c r="AS39" s="14"/>
      <c r="AT39" s="13"/>
      <c r="AU39" s="337"/>
      <c r="AV39" s="348"/>
      <c r="AW39" s="160"/>
      <c r="AX39" s="17"/>
      <c r="AY39" s="160"/>
      <c r="AZ39" s="396"/>
      <c r="BA39" s="334"/>
      <c r="BB39" s="158"/>
      <c r="BC39" s="14"/>
      <c r="BD39" s="158"/>
      <c r="BE39" s="337"/>
      <c r="BF39" s="348"/>
      <c r="BG39" s="160"/>
      <c r="BH39" s="17"/>
      <c r="BI39" s="160"/>
      <c r="BJ39" s="448"/>
      <c r="BK39" s="145"/>
    </row>
    <row r="40" spans="2:63" ht="25.5" x14ac:dyDescent="0.25">
      <c r="B40" s="118"/>
      <c r="C40" s="123" t="s">
        <v>182</v>
      </c>
      <c r="D40" s="108" t="s">
        <v>120</v>
      </c>
      <c r="E40" s="145" t="s">
        <v>138</v>
      </c>
      <c r="F40" s="18">
        <f t="shared" si="10"/>
        <v>60</v>
      </c>
      <c r="G40" s="154">
        <f t="shared" si="11"/>
        <v>30</v>
      </c>
      <c r="H40" s="155">
        <v>30</v>
      </c>
      <c r="I40" s="155">
        <f t="shared" si="18"/>
        <v>0</v>
      </c>
      <c r="J40" s="155">
        <f t="shared" ref="J40:J46" si="21">SUM(O40,T40,Y40,AD40,AI40,AN40,AS40,AX40,BC40,BH40)</f>
        <v>0</v>
      </c>
      <c r="K40" s="156">
        <v>30</v>
      </c>
      <c r="L40" s="11">
        <f t="shared" si="20"/>
        <v>2</v>
      </c>
      <c r="M40" s="12"/>
      <c r="N40" s="13"/>
      <c r="O40" s="14"/>
      <c r="P40" s="13"/>
      <c r="Q40" s="337"/>
      <c r="R40" s="348"/>
      <c r="S40" s="160"/>
      <c r="T40" s="17"/>
      <c r="U40" s="160"/>
      <c r="V40" s="121"/>
      <c r="W40" s="12"/>
      <c r="X40" s="13"/>
      <c r="Y40" s="14"/>
      <c r="Z40" s="13"/>
      <c r="AA40" s="337"/>
      <c r="AB40" s="348"/>
      <c r="AC40" s="160"/>
      <c r="AD40" s="17"/>
      <c r="AE40" s="160"/>
      <c r="AF40" s="121"/>
      <c r="AG40" s="12"/>
      <c r="AH40" s="13"/>
      <c r="AI40" s="14"/>
      <c r="AJ40" s="13"/>
      <c r="AK40" s="337"/>
      <c r="AL40" s="348"/>
      <c r="AM40" s="160"/>
      <c r="AN40" s="17"/>
      <c r="AO40" s="160"/>
      <c r="AP40" s="121"/>
      <c r="AQ40" s="12"/>
      <c r="AR40" s="13"/>
      <c r="AS40" s="14"/>
      <c r="AT40" s="13"/>
      <c r="AU40" s="337"/>
      <c r="AV40" s="348"/>
      <c r="AW40" s="160"/>
      <c r="AX40" s="17"/>
      <c r="AY40" s="160"/>
      <c r="AZ40" s="396"/>
      <c r="BA40" s="334">
        <v>30</v>
      </c>
      <c r="BB40" s="158"/>
      <c r="BC40" s="14"/>
      <c r="BD40" s="158">
        <v>30</v>
      </c>
      <c r="BE40" s="337">
        <v>2</v>
      </c>
      <c r="BF40" s="348"/>
      <c r="BG40" s="160"/>
      <c r="BH40" s="17"/>
      <c r="BI40" s="160"/>
      <c r="BJ40" s="448"/>
      <c r="BK40" s="145"/>
    </row>
    <row r="41" spans="2:63" ht="16.5" x14ac:dyDescent="0.25">
      <c r="B41" s="118"/>
      <c r="C41" s="122" t="s">
        <v>183</v>
      </c>
      <c r="D41" s="113" t="s">
        <v>36</v>
      </c>
      <c r="E41" s="145" t="s">
        <v>130</v>
      </c>
      <c r="F41" s="18">
        <f t="shared" si="10"/>
        <v>60</v>
      </c>
      <c r="G41" s="154">
        <f t="shared" si="11"/>
        <v>30</v>
      </c>
      <c r="H41" s="155">
        <v>30</v>
      </c>
      <c r="I41" s="155">
        <f t="shared" si="18"/>
        <v>0</v>
      </c>
      <c r="J41" s="155">
        <f t="shared" si="21"/>
        <v>0</v>
      </c>
      <c r="K41" s="156">
        <v>30</v>
      </c>
      <c r="L41" s="11">
        <f t="shared" si="20"/>
        <v>2</v>
      </c>
      <c r="M41" s="12"/>
      <c r="N41" s="13"/>
      <c r="O41" s="14"/>
      <c r="P41" s="13"/>
      <c r="Q41" s="337"/>
      <c r="R41" s="348"/>
      <c r="S41" s="160"/>
      <c r="T41" s="17"/>
      <c r="U41" s="160"/>
      <c r="V41" s="121"/>
      <c r="W41" s="12">
        <v>30</v>
      </c>
      <c r="X41" s="13"/>
      <c r="Y41" s="14">
        <v>0</v>
      </c>
      <c r="Z41" s="13">
        <v>30</v>
      </c>
      <c r="AA41" s="337">
        <v>2</v>
      </c>
      <c r="AB41" s="348"/>
      <c r="AC41" s="160"/>
      <c r="AD41" s="17"/>
      <c r="AE41" s="160"/>
      <c r="AF41" s="121"/>
      <c r="AG41" s="12"/>
      <c r="AH41" s="13"/>
      <c r="AI41" s="14"/>
      <c r="AJ41" s="13"/>
      <c r="AK41" s="337"/>
      <c r="AL41" s="348"/>
      <c r="AM41" s="160"/>
      <c r="AN41" s="17"/>
      <c r="AO41" s="160"/>
      <c r="AP41" s="121"/>
      <c r="AQ41" s="12"/>
      <c r="AR41" s="13"/>
      <c r="AS41" s="14"/>
      <c r="AT41" s="13"/>
      <c r="AU41" s="337"/>
      <c r="AV41" s="348"/>
      <c r="AW41" s="160"/>
      <c r="AX41" s="17"/>
      <c r="AY41" s="160"/>
      <c r="AZ41" s="396"/>
      <c r="BA41" s="334"/>
      <c r="BB41" s="158"/>
      <c r="BC41" s="14"/>
      <c r="BD41" s="158"/>
      <c r="BE41" s="337"/>
      <c r="BF41" s="348"/>
      <c r="BG41" s="160"/>
      <c r="BH41" s="17"/>
      <c r="BI41" s="160"/>
      <c r="BJ41" s="448"/>
      <c r="BK41" s="145"/>
    </row>
    <row r="42" spans="2:63" ht="16.5" x14ac:dyDescent="0.25">
      <c r="B42" s="118"/>
      <c r="C42" s="123" t="s">
        <v>184</v>
      </c>
      <c r="D42" s="110" t="s">
        <v>37</v>
      </c>
      <c r="E42" s="145" t="s">
        <v>127</v>
      </c>
      <c r="F42" s="18">
        <f t="shared" si="10"/>
        <v>30</v>
      </c>
      <c r="G42" s="154">
        <f t="shared" si="11"/>
        <v>15</v>
      </c>
      <c r="H42" s="155">
        <f>SUM(M42,R42,W42,AB42,AG42,AL42,AQ42,AV42,BA42,BF42)</f>
        <v>15</v>
      </c>
      <c r="I42" s="155">
        <f t="shared" si="18"/>
        <v>0</v>
      </c>
      <c r="J42" s="155">
        <f t="shared" si="21"/>
        <v>0</v>
      </c>
      <c r="K42" s="156">
        <f>SUM(P42,U42,Z42,AE42,AJ42,AO42,AT42,AY42,BD42,BI42)</f>
        <v>15</v>
      </c>
      <c r="L42" s="11">
        <f t="shared" si="20"/>
        <v>1</v>
      </c>
      <c r="M42" s="12"/>
      <c r="N42" s="13"/>
      <c r="O42" s="14"/>
      <c r="P42" s="13"/>
      <c r="Q42" s="337"/>
      <c r="R42" s="348">
        <v>15</v>
      </c>
      <c r="S42" s="160"/>
      <c r="T42" s="17"/>
      <c r="U42" s="160">
        <v>15</v>
      </c>
      <c r="V42" s="121">
        <v>1</v>
      </c>
      <c r="W42" s="12"/>
      <c r="X42" s="13"/>
      <c r="Y42" s="14"/>
      <c r="Z42" s="13"/>
      <c r="AA42" s="337"/>
      <c r="AB42" s="348"/>
      <c r="AC42" s="160"/>
      <c r="AD42" s="17"/>
      <c r="AE42" s="160"/>
      <c r="AF42" s="121"/>
      <c r="AG42" s="12"/>
      <c r="AH42" s="13"/>
      <c r="AI42" s="14"/>
      <c r="AJ42" s="13"/>
      <c r="AK42" s="337"/>
      <c r="AL42" s="348"/>
      <c r="AM42" s="160"/>
      <c r="AN42" s="17"/>
      <c r="AO42" s="160"/>
      <c r="AP42" s="121"/>
      <c r="AQ42" s="12"/>
      <c r="AR42" s="13"/>
      <c r="AS42" s="14"/>
      <c r="AT42" s="13"/>
      <c r="AU42" s="337"/>
      <c r="AV42" s="348"/>
      <c r="AW42" s="160"/>
      <c r="AX42" s="17"/>
      <c r="AY42" s="160"/>
      <c r="AZ42" s="396"/>
      <c r="BA42" s="334"/>
      <c r="BB42" s="158"/>
      <c r="BC42" s="14"/>
      <c r="BD42" s="158"/>
      <c r="BE42" s="337"/>
      <c r="BF42" s="348"/>
      <c r="BG42" s="160"/>
      <c r="BH42" s="17"/>
      <c r="BI42" s="160"/>
      <c r="BJ42" s="448"/>
      <c r="BK42" s="145"/>
    </row>
    <row r="43" spans="2:63" ht="16.5" x14ac:dyDescent="0.25">
      <c r="B43" s="118"/>
      <c r="C43" s="143" t="s">
        <v>186</v>
      </c>
      <c r="D43" s="583" t="s">
        <v>288</v>
      </c>
      <c r="E43" s="145" t="s">
        <v>140</v>
      </c>
      <c r="F43" s="18">
        <f t="shared" si="10"/>
        <v>30</v>
      </c>
      <c r="G43" s="154">
        <f t="shared" si="11"/>
        <v>15</v>
      </c>
      <c r="H43" s="155">
        <f>SUM(M43,R43,W43,AB43,AG43,AL43,AQ43,AV43,BA43,BF43)</f>
        <v>0</v>
      </c>
      <c r="I43" s="155">
        <f t="shared" si="18"/>
        <v>0</v>
      </c>
      <c r="J43" s="155">
        <f t="shared" si="21"/>
        <v>15</v>
      </c>
      <c r="K43" s="156">
        <f>SUM(P43,U43,Z43,AE43,AJ43,AO43,AT43,AY43,BD43,BI43)</f>
        <v>15</v>
      </c>
      <c r="L43" s="11">
        <f t="shared" si="20"/>
        <v>1</v>
      </c>
      <c r="M43" s="12"/>
      <c r="N43" s="13"/>
      <c r="O43" s="14"/>
      <c r="P43" s="13"/>
      <c r="Q43" s="337"/>
      <c r="R43" s="348"/>
      <c r="S43" s="160"/>
      <c r="T43" s="17"/>
      <c r="U43" s="160"/>
      <c r="V43" s="121"/>
      <c r="W43" s="12"/>
      <c r="X43" s="13"/>
      <c r="Y43" s="14"/>
      <c r="Z43" s="13"/>
      <c r="AA43" s="337"/>
      <c r="AB43" s="348"/>
      <c r="AC43" s="160"/>
      <c r="AD43" s="17"/>
      <c r="AE43" s="160"/>
      <c r="AF43" s="121"/>
      <c r="AG43" s="12"/>
      <c r="AH43" s="13"/>
      <c r="AI43" s="14"/>
      <c r="AJ43" s="13"/>
      <c r="AK43" s="337"/>
      <c r="AL43" s="348"/>
      <c r="AM43" s="160"/>
      <c r="AN43" s="17">
        <v>15</v>
      </c>
      <c r="AO43" s="160">
        <v>15</v>
      </c>
      <c r="AP43" s="121">
        <v>1</v>
      </c>
      <c r="AQ43" s="12"/>
      <c r="AR43" s="13"/>
      <c r="AS43" s="14"/>
      <c r="AT43" s="13"/>
      <c r="AU43" s="337"/>
      <c r="AV43" s="348"/>
      <c r="AW43" s="160"/>
      <c r="AX43" s="17"/>
      <c r="AY43" s="160"/>
      <c r="AZ43" s="396"/>
      <c r="BA43" s="334"/>
      <c r="BB43" s="158"/>
      <c r="BC43" s="14"/>
      <c r="BD43" s="158"/>
      <c r="BE43" s="337"/>
      <c r="BF43" s="348"/>
      <c r="BG43" s="160"/>
      <c r="BH43" s="17"/>
      <c r="BI43" s="160"/>
      <c r="BJ43" s="448"/>
      <c r="BK43" s="145"/>
    </row>
    <row r="44" spans="2:63" ht="16.5" x14ac:dyDescent="0.25">
      <c r="B44" s="118"/>
      <c r="C44" s="131" t="s">
        <v>187</v>
      </c>
      <c r="D44" s="107" t="s">
        <v>93</v>
      </c>
      <c r="E44" s="145" t="s">
        <v>127</v>
      </c>
      <c r="F44" s="18">
        <f t="shared" si="10"/>
        <v>30</v>
      </c>
      <c r="G44" s="154">
        <f t="shared" si="11"/>
        <v>15</v>
      </c>
      <c r="H44" s="155">
        <f>SUM(M44,R44,W44,AB44,AG44,AL44,AQ44,AV44,BA44,BF44)</f>
        <v>0</v>
      </c>
      <c r="I44" s="155">
        <f t="shared" si="18"/>
        <v>0</v>
      </c>
      <c r="J44" s="155">
        <f t="shared" si="21"/>
        <v>15</v>
      </c>
      <c r="K44" s="156">
        <f>SUM(P44,U44,Z44,AE44,AJ44,AO44,AT44,AY44,BD44,BI44)</f>
        <v>15</v>
      </c>
      <c r="L44" s="11">
        <f t="shared" si="20"/>
        <v>1</v>
      </c>
      <c r="M44" s="12"/>
      <c r="N44" s="13"/>
      <c r="O44" s="14"/>
      <c r="P44" s="13"/>
      <c r="Q44" s="337"/>
      <c r="R44" s="348"/>
      <c r="S44" s="160"/>
      <c r="T44" s="17">
        <v>15</v>
      </c>
      <c r="U44" s="160">
        <v>15</v>
      </c>
      <c r="V44" s="121">
        <v>1</v>
      </c>
      <c r="W44" s="12"/>
      <c r="X44" s="13"/>
      <c r="Y44" s="14"/>
      <c r="Z44" s="13"/>
      <c r="AA44" s="337"/>
      <c r="AB44" s="348"/>
      <c r="AC44" s="160"/>
      <c r="AD44" s="17"/>
      <c r="AE44" s="160"/>
      <c r="AF44" s="121"/>
      <c r="AG44" s="12"/>
      <c r="AH44" s="13"/>
      <c r="AI44" s="14"/>
      <c r="AJ44" s="13"/>
      <c r="AK44" s="337"/>
      <c r="AL44" s="348"/>
      <c r="AM44" s="160"/>
      <c r="AN44" s="17"/>
      <c r="AO44" s="160"/>
      <c r="AP44" s="121"/>
      <c r="AQ44" s="12"/>
      <c r="AR44" s="13"/>
      <c r="AS44" s="14"/>
      <c r="AT44" s="13"/>
      <c r="AU44" s="337"/>
      <c r="AV44" s="348"/>
      <c r="AW44" s="160"/>
      <c r="AX44" s="17"/>
      <c r="AY44" s="160"/>
      <c r="AZ44" s="396"/>
      <c r="BA44" s="334"/>
      <c r="BB44" s="158"/>
      <c r="BC44" s="14"/>
      <c r="BD44" s="158"/>
      <c r="BE44" s="337"/>
      <c r="BF44" s="348"/>
      <c r="BG44" s="160"/>
      <c r="BH44" s="17"/>
      <c r="BI44" s="160"/>
      <c r="BJ44" s="448"/>
      <c r="BK44" s="145"/>
    </row>
    <row r="45" spans="2:63" ht="16.5" x14ac:dyDescent="0.25">
      <c r="B45" s="118"/>
      <c r="C45" s="123" t="s">
        <v>188</v>
      </c>
      <c r="D45" s="48" t="s">
        <v>38</v>
      </c>
      <c r="E45" s="145" t="s">
        <v>130</v>
      </c>
      <c r="F45" s="18">
        <f t="shared" si="10"/>
        <v>30</v>
      </c>
      <c r="G45" s="154">
        <f t="shared" si="11"/>
        <v>15</v>
      </c>
      <c r="H45" s="155">
        <f>SUM(M45,R45,W45,AB45,AG45,AL45,AQ45,AV45,BA45,BF45)</f>
        <v>15</v>
      </c>
      <c r="I45" s="155">
        <f t="shared" si="18"/>
        <v>0</v>
      </c>
      <c r="J45" s="155">
        <f t="shared" si="21"/>
        <v>0</v>
      </c>
      <c r="K45" s="156">
        <f>SUM(P45,U45,Z45,AE45,AJ45,AO45,AT45,AY45,BD45,BI45)</f>
        <v>15</v>
      </c>
      <c r="L45" s="11">
        <f t="shared" si="20"/>
        <v>1</v>
      </c>
      <c r="M45" s="12"/>
      <c r="N45" s="13"/>
      <c r="O45" s="14"/>
      <c r="P45" s="13"/>
      <c r="Q45" s="337"/>
      <c r="R45" s="348"/>
      <c r="S45" s="160"/>
      <c r="T45" s="17"/>
      <c r="U45" s="160"/>
      <c r="V45" s="121"/>
      <c r="W45" s="12">
        <v>15</v>
      </c>
      <c r="X45" s="13"/>
      <c r="Y45" s="14"/>
      <c r="Z45" s="13">
        <v>15</v>
      </c>
      <c r="AA45" s="337">
        <v>1</v>
      </c>
      <c r="AB45" s="348"/>
      <c r="AC45" s="160"/>
      <c r="AD45" s="17"/>
      <c r="AE45" s="160"/>
      <c r="AF45" s="121"/>
      <c r="AG45" s="12"/>
      <c r="AH45" s="13"/>
      <c r="AI45" s="14"/>
      <c r="AJ45" s="13"/>
      <c r="AK45" s="337"/>
      <c r="AL45" s="348"/>
      <c r="AM45" s="160"/>
      <c r="AN45" s="17"/>
      <c r="AO45" s="160"/>
      <c r="AP45" s="121"/>
      <c r="AQ45" s="12"/>
      <c r="AR45" s="13"/>
      <c r="AS45" s="14"/>
      <c r="AT45" s="13"/>
      <c r="AU45" s="337"/>
      <c r="AV45" s="348"/>
      <c r="AW45" s="160"/>
      <c r="AX45" s="17"/>
      <c r="AY45" s="160"/>
      <c r="AZ45" s="396"/>
      <c r="BA45" s="334"/>
      <c r="BB45" s="158"/>
      <c r="BC45" s="14"/>
      <c r="BD45" s="158"/>
      <c r="BE45" s="337"/>
      <c r="BF45" s="348"/>
      <c r="BG45" s="160"/>
      <c r="BH45" s="17"/>
      <c r="BI45" s="160"/>
      <c r="BJ45" s="448"/>
      <c r="BK45" s="145"/>
    </row>
    <row r="46" spans="2:63" ht="17.25" thickBot="1" x14ac:dyDescent="0.3">
      <c r="B46" s="118"/>
      <c r="C46" s="123" t="s">
        <v>189</v>
      </c>
      <c r="D46" s="48" t="s">
        <v>39</v>
      </c>
      <c r="E46" s="250" t="s">
        <v>127</v>
      </c>
      <c r="F46" s="73">
        <f t="shared" si="10"/>
        <v>30</v>
      </c>
      <c r="G46" s="169">
        <f t="shared" si="11"/>
        <v>15</v>
      </c>
      <c r="H46" s="19">
        <f>SUM(M46,R46,W46,AB46,AG46,AL46,AQ46,AV46,BA46,BF46)</f>
        <v>15</v>
      </c>
      <c r="I46" s="19">
        <f t="shared" si="18"/>
        <v>0</v>
      </c>
      <c r="J46" s="19">
        <f t="shared" si="21"/>
        <v>0</v>
      </c>
      <c r="K46" s="65">
        <f>SUM(P46,U46,Z46,AE46,AJ46,AO46,AT46,AY46,BD46,BI46)</f>
        <v>15</v>
      </c>
      <c r="L46" s="66">
        <f t="shared" si="20"/>
        <v>1</v>
      </c>
      <c r="M46" s="67"/>
      <c r="N46" s="20"/>
      <c r="O46" s="21"/>
      <c r="P46" s="20"/>
      <c r="Q46" s="341"/>
      <c r="R46" s="350">
        <v>15</v>
      </c>
      <c r="S46" s="22"/>
      <c r="T46" s="23"/>
      <c r="U46" s="22">
        <v>15</v>
      </c>
      <c r="V46" s="142">
        <v>1</v>
      </c>
      <c r="W46" s="67"/>
      <c r="X46" s="20"/>
      <c r="Y46" s="21"/>
      <c r="Z46" s="20"/>
      <c r="AA46" s="341"/>
      <c r="AB46" s="350"/>
      <c r="AC46" s="22"/>
      <c r="AD46" s="23"/>
      <c r="AE46" s="22"/>
      <c r="AF46" s="142"/>
      <c r="AG46" s="67"/>
      <c r="AH46" s="20"/>
      <c r="AI46" s="21"/>
      <c r="AJ46" s="20"/>
      <c r="AK46" s="341"/>
      <c r="AL46" s="350"/>
      <c r="AM46" s="22"/>
      <c r="AN46" s="23"/>
      <c r="AO46" s="22"/>
      <c r="AP46" s="142"/>
      <c r="AQ46" s="67"/>
      <c r="AR46" s="20"/>
      <c r="AS46" s="21"/>
      <c r="AT46" s="20"/>
      <c r="AU46" s="341"/>
      <c r="AV46" s="350"/>
      <c r="AW46" s="22"/>
      <c r="AX46" s="23"/>
      <c r="AY46" s="22"/>
      <c r="AZ46" s="437"/>
      <c r="BA46" s="336"/>
      <c r="BB46" s="20"/>
      <c r="BC46" s="21"/>
      <c r="BD46" s="20"/>
      <c r="BE46" s="341"/>
      <c r="BF46" s="350"/>
      <c r="BG46" s="22"/>
      <c r="BH46" s="23"/>
      <c r="BI46" s="22"/>
      <c r="BJ46" s="447"/>
      <c r="BK46" s="250"/>
    </row>
    <row r="47" spans="2:63" ht="17.25" thickBot="1" x14ac:dyDescent="0.3">
      <c r="B47" s="118"/>
      <c r="C47" s="139"/>
      <c r="D47" s="95" t="s">
        <v>105</v>
      </c>
      <c r="E47" s="255"/>
      <c r="F47" s="223">
        <f t="shared" si="10"/>
        <v>150</v>
      </c>
      <c r="G47" s="256">
        <f t="shared" si="11"/>
        <v>75</v>
      </c>
      <c r="H47" s="225">
        <f t="shared" ref="H47:J47" si="22">SUM(H48:H49)</f>
        <v>45</v>
      </c>
      <c r="I47" s="225">
        <f t="shared" si="22"/>
        <v>0</v>
      </c>
      <c r="J47" s="225">
        <f t="shared" si="22"/>
        <v>30</v>
      </c>
      <c r="K47" s="226">
        <f>SUM(K48:K49)</f>
        <v>75</v>
      </c>
      <c r="L47" s="170">
        <f>SUM(L48:L49)</f>
        <v>5</v>
      </c>
      <c r="M47" s="281"/>
      <c r="N47" s="282"/>
      <c r="O47" s="283"/>
      <c r="P47" s="282"/>
      <c r="Q47" s="356"/>
      <c r="R47" s="351"/>
      <c r="S47" s="285"/>
      <c r="T47" s="286"/>
      <c r="U47" s="285"/>
      <c r="V47" s="284"/>
      <c r="W47" s="281"/>
      <c r="X47" s="282"/>
      <c r="Y47" s="283"/>
      <c r="Z47" s="282"/>
      <c r="AA47" s="365"/>
      <c r="AB47" s="347"/>
      <c r="AC47" s="285"/>
      <c r="AD47" s="286"/>
      <c r="AE47" s="285"/>
      <c r="AF47" s="284"/>
      <c r="AG47" s="281"/>
      <c r="AH47" s="282"/>
      <c r="AI47" s="283"/>
      <c r="AJ47" s="282"/>
      <c r="AK47" s="365"/>
      <c r="AL47" s="347"/>
      <c r="AM47" s="285"/>
      <c r="AN47" s="286"/>
      <c r="AO47" s="285"/>
      <c r="AP47" s="284"/>
      <c r="AQ47" s="281"/>
      <c r="AR47" s="282"/>
      <c r="AS47" s="283"/>
      <c r="AT47" s="282"/>
      <c r="AU47" s="383"/>
      <c r="AV47" s="376"/>
      <c r="AW47" s="285"/>
      <c r="AX47" s="286"/>
      <c r="AY47" s="285"/>
      <c r="AZ47" s="435"/>
      <c r="BA47" s="392"/>
      <c r="BB47" s="282"/>
      <c r="BC47" s="283"/>
      <c r="BD47" s="282"/>
      <c r="BE47" s="442"/>
      <c r="BF47" s="386"/>
      <c r="BG47" s="285"/>
      <c r="BH47" s="286"/>
      <c r="BI47" s="285"/>
      <c r="BJ47" s="451"/>
      <c r="BK47" s="287"/>
    </row>
    <row r="48" spans="2:63" ht="16.5" x14ac:dyDescent="0.25">
      <c r="B48" s="118"/>
      <c r="C48" s="122" t="s">
        <v>190</v>
      </c>
      <c r="D48" s="607" t="s">
        <v>103</v>
      </c>
      <c r="E48" s="252" t="s">
        <v>133</v>
      </c>
      <c r="F48" s="232">
        <f t="shared" si="10"/>
        <v>60</v>
      </c>
      <c r="G48" s="233">
        <f t="shared" si="11"/>
        <v>30</v>
      </c>
      <c r="H48" s="234">
        <f>SUM(M48,R48,W48,AB48,AG48,AL48,AQ48,AV48,BA48,BF48)</f>
        <v>15</v>
      </c>
      <c r="I48" s="234">
        <f>SUM(N48,S48,X48,AC48,AH48,AM48,AR48,BN48,AW48,BB48,BG48)</f>
        <v>0</v>
      </c>
      <c r="J48" s="234">
        <v>15</v>
      </c>
      <c r="K48" s="235">
        <v>30</v>
      </c>
      <c r="L48" s="236">
        <f>SUM(Q48,V48,AA48,AF48,AK48,AP48,AU48,AZ48,BE48,BJ48)</f>
        <v>2</v>
      </c>
      <c r="M48" s="157"/>
      <c r="N48" s="207"/>
      <c r="O48" s="208"/>
      <c r="P48" s="207"/>
      <c r="Q48" s="337"/>
      <c r="R48" s="348">
        <v>15</v>
      </c>
      <c r="S48" s="209"/>
      <c r="T48" s="210">
        <v>15</v>
      </c>
      <c r="U48" s="209">
        <v>30</v>
      </c>
      <c r="V48" s="222">
        <v>2</v>
      </c>
      <c r="W48" s="157"/>
      <c r="X48" s="207"/>
      <c r="Y48" s="208"/>
      <c r="Z48" s="207"/>
      <c r="AA48" s="337"/>
      <c r="AB48" s="348"/>
      <c r="AC48" s="209"/>
      <c r="AD48" s="210"/>
      <c r="AE48" s="209"/>
      <c r="AF48" s="222"/>
      <c r="AG48" s="157"/>
      <c r="AH48" s="207"/>
      <c r="AI48" s="208"/>
      <c r="AJ48" s="207"/>
      <c r="AK48" s="337"/>
      <c r="AL48" s="348"/>
      <c r="AM48" s="209"/>
      <c r="AN48" s="210"/>
      <c r="AO48" s="209"/>
      <c r="AP48" s="222"/>
      <c r="AQ48" s="157"/>
      <c r="AR48" s="207"/>
      <c r="AS48" s="208"/>
      <c r="AT48" s="207"/>
      <c r="AU48" s="337"/>
      <c r="AV48" s="348"/>
      <c r="AW48" s="209"/>
      <c r="AX48" s="210"/>
      <c r="AY48" s="209"/>
      <c r="AZ48" s="396"/>
      <c r="BA48" s="334"/>
      <c r="BB48" s="207"/>
      <c r="BC48" s="208"/>
      <c r="BD48" s="207"/>
      <c r="BE48" s="337"/>
      <c r="BF48" s="348"/>
      <c r="BG48" s="209"/>
      <c r="BH48" s="210"/>
      <c r="BI48" s="209"/>
      <c r="BJ48" s="445"/>
      <c r="BK48" s="251"/>
    </row>
    <row r="49" spans="2:63" ht="17.25" thickBot="1" x14ac:dyDescent="0.3">
      <c r="B49" s="118"/>
      <c r="C49" s="139" t="s">
        <v>191</v>
      </c>
      <c r="D49" s="608" t="s">
        <v>104</v>
      </c>
      <c r="E49" s="253" t="s">
        <v>135</v>
      </c>
      <c r="F49" s="244">
        <f t="shared" si="10"/>
        <v>90</v>
      </c>
      <c r="G49" s="212">
        <f t="shared" si="11"/>
        <v>45</v>
      </c>
      <c r="H49" s="213">
        <v>30</v>
      </c>
      <c r="I49" s="213">
        <f>SUM(N49,S49,X49,AC49,AH49,AM49,AR49,BN49,AW49,BB49,BG49)</f>
        <v>0</v>
      </c>
      <c r="J49" s="213">
        <v>15</v>
      </c>
      <c r="K49" s="214">
        <v>45</v>
      </c>
      <c r="L49" s="215">
        <f>SUM(Q49,V49,AA49,AF49,AK49,AP49,AU49,AZ49,BE49,BJ49)</f>
        <v>3</v>
      </c>
      <c r="M49" s="216"/>
      <c r="N49" s="245"/>
      <c r="O49" s="246"/>
      <c r="P49" s="245"/>
      <c r="Q49" s="340"/>
      <c r="R49" s="349"/>
      <c r="S49" s="247"/>
      <c r="T49" s="248"/>
      <c r="U49" s="247"/>
      <c r="V49" s="249"/>
      <c r="W49" s="216"/>
      <c r="X49" s="245"/>
      <c r="Y49" s="246"/>
      <c r="Z49" s="245"/>
      <c r="AA49" s="340"/>
      <c r="AB49" s="349">
        <v>30</v>
      </c>
      <c r="AC49" s="247"/>
      <c r="AD49" s="248">
        <v>15</v>
      </c>
      <c r="AE49" s="247">
        <v>45</v>
      </c>
      <c r="AF49" s="249">
        <v>3</v>
      </c>
      <c r="AG49" s="216"/>
      <c r="AH49" s="245"/>
      <c r="AI49" s="246"/>
      <c r="AJ49" s="245"/>
      <c r="AK49" s="340"/>
      <c r="AL49" s="349"/>
      <c r="AM49" s="247"/>
      <c r="AN49" s="248"/>
      <c r="AO49" s="247"/>
      <c r="AP49" s="249"/>
      <c r="AQ49" s="216"/>
      <c r="AR49" s="245"/>
      <c r="AS49" s="246"/>
      <c r="AT49" s="245"/>
      <c r="AU49" s="340"/>
      <c r="AV49" s="349"/>
      <c r="AW49" s="247"/>
      <c r="AX49" s="248"/>
      <c r="AY49" s="247"/>
      <c r="AZ49" s="436"/>
      <c r="BA49" s="335"/>
      <c r="BB49" s="245"/>
      <c r="BC49" s="246"/>
      <c r="BD49" s="245"/>
      <c r="BE49" s="340"/>
      <c r="BF49" s="349"/>
      <c r="BG49" s="247"/>
      <c r="BH49" s="248"/>
      <c r="BI49" s="247"/>
      <c r="BJ49" s="446"/>
      <c r="BK49" s="253"/>
    </row>
    <row r="50" spans="2:63" ht="16.5" x14ac:dyDescent="0.25">
      <c r="B50" s="118"/>
      <c r="C50" s="122" t="s">
        <v>192</v>
      </c>
      <c r="D50" s="609" t="s">
        <v>40</v>
      </c>
      <c r="E50" s="251" t="s">
        <v>129</v>
      </c>
      <c r="F50" s="201">
        <f t="shared" si="10"/>
        <v>30</v>
      </c>
      <c r="G50" s="57">
        <f t="shared" si="11"/>
        <v>15</v>
      </c>
      <c r="H50" s="203">
        <f>SUM(M50,R50,W50,AB50,AG50,AL50,AQ50,AV50,BA50,BF50)</f>
        <v>15</v>
      </c>
      <c r="I50" s="203">
        <f>SUM(N50,S50,X50,AC50,AH50,AM50,AR50,BN50,AW50,BB50,BG50)</f>
        <v>0</v>
      </c>
      <c r="J50" s="203"/>
      <c r="K50" s="204">
        <v>15</v>
      </c>
      <c r="L50" s="205">
        <f>SUM(Q50,V50,AA50,AF50,AK50,AP50,AU50,AZ50,BE50,BJ50)</f>
        <v>1</v>
      </c>
      <c r="M50" s="12">
        <v>15</v>
      </c>
      <c r="N50" s="207"/>
      <c r="O50" s="208"/>
      <c r="P50" s="207">
        <v>15</v>
      </c>
      <c r="Q50" s="337">
        <v>1</v>
      </c>
      <c r="R50" s="348"/>
      <c r="S50" s="209"/>
      <c r="T50" s="210"/>
      <c r="U50" s="209"/>
      <c r="V50" s="222"/>
      <c r="W50" s="12"/>
      <c r="X50" s="207"/>
      <c r="Y50" s="208"/>
      <c r="Z50" s="207"/>
      <c r="AA50" s="337"/>
      <c r="AB50" s="348"/>
      <c r="AC50" s="209"/>
      <c r="AD50" s="210"/>
      <c r="AE50" s="209"/>
      <c r="AF50" s="222"/>
      <c r="AG50" s="12"/>
      <c r="AH50" s="207"/>
      <c r="AI50" s="208"/>
      <c r="AJ50" s="207"/>
      <c r="AK50" s="337"/>
      <c r="AL50" s="348"/>
      <c r="AM50" s="209"/>
      <c r="AN50" s="210"/>
      <c r="AO50" s="209"/>
      <c r="AP50" s="222"/>
      <c r="AQ50" s="12"/>
      <c r="AR50" s="207"/>
      <c r="AS50" s="208"/>
      <c r="AT50" s="207"/>
      <c r="AU50" s="337"/>
      <c r="AV50" s="348"/>
      <c r="AW50" s="209"/>
      <c r="AX50" s="210"/>
      <c r="AY50" s="209"/>
      <c r="AZ50" s="396"/>
      <c r="BA50" s="334"/>
      <c r="BB50" s="207"/>
      <c r="BC50" s="208"/>
      <c r="BD50" s="207"/>
      <c r="BE50" s="337"/>
      <c r="BF50" s="348"/>
      <c r="BG50" s="209"/>
      <c r="BH50" s="210"/>
      <c r="BI50" s="209"/>
      <c r="BJ50" s="445"/>
      <c r="BK50" s="251"/>
    </row>
    <row r="51" spans="2:63" ht="16.5" x14ac:dyDescent="0.25">
      <c r="B51" s="120"/>
      <c r="C51" s="128" t="s">
        <v>194</v>
      </c>
      <c r="D51" s="609" t="s">
        <v>116</v>
      </c>
      <c r="E51" s="145" t="s">
        <v>142</v>
      </c>
      <c r="F51" s="18">
        <f t="shared" si="10"/>
        <v>30</v>
      </c>
      <c r="G51" s="308">
        <f t="shared" si="11"/>
        <v>30</v>
      </c>
      <c r="H51" s="310">
        <f>SUM(M51,R51,W51,AB51,AG51,AL51,AQ51,AV51,BA51,BF51)</f>
        <v>0</v>
      </c>
      <c r="I51" s="311">
        <f>SUM(N51,S51,X51,AC51,AH51,AM51,AR51,BN51,AW51,BB51,BG51)</f>
        <v>0</v>
      </c>
      <c r="J51" s="311">
        <f>SUM(O51,T51,Y51,AD51,AI51,AN51,AS51,AX51,BC51,BH51)</f>
        <v>30</v>
      </c>
      <c r="K51" s="314">
        <f>SUM(P51,U51,Z51,AE51,AJ51,AO51,AT51,AY51,BD51,BI51)</f>
        <v>0</v>
      </c>
      <c r="L51" s="11">
        <f>SUM(Q51,V51,AA51,AF51,AK51,AP51,AU51,AZ51,BE51,BJ51)</f>
        <v>0</v>
      </c>
      <c r="M51" s="157"/>
      <c r="N51" s="158"/>
      <c r="O51" s="14">
        <v>15</v>
      </c>
      <c r="P51" s="158"/>
      <c r="Q51" s="337"/>
      <c r="R51" s="348"/>
      <c r="S51" s="160"/>
      <c r="T51" s="17">
        <v>15</v>
      </c>
      <c r="U51" s="160"/>
      <c r="V51" s="121"/>
      <c r="W51" s="157"/>
      <c r="X51" s="158"/>
      <c r="Y51" s="14"/>
      <c r="Z51" s="158"/>
      <c r="AA51" s="337"/>
      <c r="AB51" s="348"/>
      <c r="AC51" s="160"/>
      <c r="AD51" s="17"/>
      <c r="AE51" s="160"/>
      <c r="AF51" s="396"/>
      <c r="AG51" s="334"/>
      <c r="AH51" s="158"/>
      <c r="AI51" s="14"/>
      <c r="AJ51" s="158"/>
      <c r="AK51" s="337"/>
      <c r="AL51" s="348"/>
      <c r="AM51" s="160"/>
      <c r="AN51" s="17"/>
      <c r="AO51" s="160"/>
      <c r="AP51" s="121"/>
      <c r="AQ51" s="157"/>
      <c r="AR51" s="158"/>
      <c r="AS51" s="14"/>
      <c r="AT51" s="158"/>
      <c r="AU51" s="337"/>
      <c r="AV51" s="348"/>
      <c r="AW51" s="160"/>
      <c r="AX51" s="17"/>
      <c r="AY51" s="160"/>
      <c r="AZ51" s="396"/>
      <c r="BA51" s="334"/>
      <c r="BB51" s="158"/>
      <c r="BC51" s="14"/>
      <c r="BD51" s="158"/>
      <c r="BE51" s="337"/>
      <c r="BF51" s="348"/>
      <c r="BG51" s="160"/>
      <c r="BH51" s="17"/>
      <c r="BI51" s="160"/>
      <c r="BJ51" s="448"/>
      <c r="BK51" s="145"/>
    </row>
    <row r="52" spans="2:63" ht="17.25" thickBot="1" x14ac:dyDescent="0.3">
      <c r="B52" s="120"/>
      <c r="C52" s="140" t="s">
        <v>195</v>
      </c>
      <c r="D52" s="610" t="s">
        <v>94</v>
      </c>
      <c r="E52" s="250" t="s">
        <v>131</v>
      </c>
      <c r="F52" s="73">
        <f t="shared" si="10"/>
        <v>30</v>
      </c>
      <c r="G52" s="169">
        <f t="shared" si="11"/>
        <v>30</v>
      </c>
      <c r="H52" s="304">
        <f>SUM(M52,R52,W52,AB52,AG52,AL52,AQ52,AV52,BA52,BF52)</f>
        <v>0</v>
      </c>
      <c r="I52" s="313">
        <f>SUM(N52,S52,X52,AC52,AH52,AM52,AR52,BN52,AW52,BB52,BG52)</f>
        <v>0</v>
      </c>
      <c r="J52" s="313">
        <f>SUM(O52,T52,Y52,AD52,AI52,AN52,AS52,AX52,BC52,BH52)</f>
        <v>30</v>
      </c>
      <c r="K52" s="315">
        <f>SUM(P52,U52,Z52,AE52,AJ52,AO52,AT52,AY52,BD52,BI52)</f>
        <v>0</v>
      </c>
      <c r="L52" s="66">
        <f>SUM(Q52,V52,AA52,AF52,AK52,AP52,AU52,AZ52,BE52,BJ52)</f>
        <v>0</v>
      </c>
      <c r="M52" s="67"/>
      <c r="N52" s="20"/>
      <c r="O52" s="21"/>
      <c r="P52" s="20"/>
      <c r="Q52" s="341"/>
      <c r="R52" s="350"/>
      <c r="S52" s="22"/>
      <c r="T52" s="23"/>
      <c r="U52" s="22"/>
      <c r="V52" s="142"/>
      <c r="W52" s="67"/>
      <c r="X52" s="20"/>
      <c r="Y52" s="21"/>
      <c r="Z52" s="20"/>
      <c r="AA52" s="341"/>
      <c r="AB52" s="350"/>
      <c r="AC52" s="22"/>
      <c r="AD52" s="23">
        <v>30</v>
      </c>
      <c r="AE52" s="22"/>
      <c r="AF52" s="142"/>
      <c r="AG52" s="67"/>
      <c r="AH52" s="20"/>
      <c r="AI52" s="21"/>
      <c r="AJ52" s="20"/>
      <c r="AK52" s="341"/>
      <c r="AL52" s="350"/>
      <c r="AM52" s="22"/>
      <c r="AN52" s="23"/>
      <c r="AO52" s="22"/>
      <c r="AP52" s="142"/>
      <c r="AQ52" s="67"/>
      <c r="AR52" s="20"/>
      <c r="AS52" s="21"/>
      <c r="AT52" s="20"/>
      <c r="AU52" s="341"/>
      <c r="AV52" s="350"/>
      <c r="AW52" s="22"/>
      <c r="AX52" s="23"/>
      <c r="AY52" s="22"/>
      <c r="AZ52" s="437"/>
      <c r="BA52" s="336"/>
      <c r="BB52" s="20"/>
      <c r="BC52" s="21"/>
      <c r="BD52" s="20"/>
      <c r="BE52" s="341"/>
      <c r="BF52" s="350"/>
      <c r="BG52" s="22"/>
      <c r="BH52" s="23"/>
      <c r="BI52" s="22"/>
      <c r="BJ52" s="447"/>
      <c r="BK52" s="250"/>
    </row>
    <row r="53" spans="2:63" s="474" customFormat="1" ht="17.25" thickBot="1" x14ac:dyDescent="0.3">
      <c r="B53" s="136"/>
      <c r="C53" s="132"/>
      <c r="D53" s="75" t="s">
        <v>266</v>
      </c>
      <c r="E53" s="488"/>
      <c r="F53" s="470">
        <f>SUM(F54:F55,F63,F68,F66,F67,F72:F73,F74,F75)</f>
        <v>1590</v>
      </c>
      <c r="G53" s="470">
        <f>SUM(G54:G55,G63,G68,G66,G67,G72:G73,G74,G75)</f>
        <v>990</v>
      </c>
      <c r="H53" s="470">
        <f>SUM(H54:H55,H63,H68,H66,H67,H72:H73,H74,H75)</f>
        <v>330</v>
      </c>
      <c r="I53" s="312">
        <f>SUM(I56:I62,I54:I54,I64:I67,I69:I107)</f>
        <v>0</v>
      </c>
      <c r="J53" s="470">
        <f>SUM(J54:J55,J63,J68,J66,J67,J72:J73,J74,J75)</f>
        <v>660</v>
      </c>
      <c r="K53" s="470">
        <f>SUM(K54:K55,K63,K68,K66,K67,K72:K73,K74,K75)</f>
        <v>600</v>
      </c>
      <c r="L53" s="470">
        <f>SUM(L54,L55,L63,L68,L66,L67,L72:L73,L74,L75)</f>
        <v>53</v>
      </c>
      <c r="M53" s="489">
        <f>SUM(M54:M75)</f>
        <v>45</v>
      </c>
      <c r="N53" s="489">
        <f t="shared" ref="N53:BK53" si="23">SUM(N54:N75)</f>
        <v>0</v>
      </c>
      <c r="O53" s="489">
        <f t="shared" si="23"/>
        <v>75</v>
      </c>
      <c r="P53" s="489">
        <f t="shared" si="23"/>
        <v>75</v>
      </c>
      <c r="Q53" s="489">
        <f t="shared" si="23"/>
        <v>6.5</v>
      </c>
      <c r="R53" s="489">
        <f t="shared" si="23"/>
        <v>45</v>
      </c>
      <c r="S53" s="489">
        <f t="shared" si="23"/>
        <v>0</v>
      </c>
      <c r="T53" s="489">
        <f t="shared" si="23"/>
        <v>120</v>
      </c>
      <c r="U53" s="489">
        <f t="shared" si="23"/>
        <v>105</v>
      </c>
      <c r="V53" s="489">
        <f t="shared" si="23"/>
        <v>9</v>
      </c>
      <c r="W53" s="489">
        <f t="shared" si="23"/>
        <v>45</v>
      </c>
      <c r="X53" s="489">
        <f t="shared" si="23"/>
        <v>0</v>
      </c>
      <c r="Y53" s="489">
        <f t="shared" si="23"/>
        <v>105</v>
      </c>
      <c r="Z53" s="489">
        <f t="shared" si="23"/>
        <v>90</v>
      </c>
      <c r="AA53" s="489">
        <f t="shared" si="23"/>
        <v>8</v>
      </c>
      <c r="AB53" s="489">
        <f t="shared" si="23"/>
        <v>30</v>
      </c>
      <c r="AC53" s="489">
        <f t="shared" si="23"/>
        <v>0</v>
      </c>
      <c r="AD53" s="489">
        <f t="shared" si="23"/>
        <v>90</v>
      </c>
      <c r="AE53" s="489">
        <f t="shared" si="23"/>
        <v>60</v>
      </c>
      <c r="AF53" s="489">
        <f t="shared" si="23"/>
        <v>6</v>
      </c>
      <c r="AG53" s="489">
        <f t="shared" si="23"/>
        <v>90</v>
      </c>
      <c r="AH53" s="489">
        <f t="shared" si="23"/>
        <v>0</v>
      </c>
      <c r="AI53" s="489">
        <f t="shared" si="23"/>
        <v>150</v>
      </c>
      <c r="AJ53" s="489">
        <f t="shared" si="23"/>
        <v>135</v>
      </c>
      <c r="AK53" s="489">
        <f t="shared" si="23"/>
        <v>12.5</v>
      </c>
      <c r="AL53" s="489">
        <f t="shared" si="23"/>
        <v>60</v>
      </c>
      <c r="AM53" s="489">
        <f t="shared" si="23"/>
        <v>0</v>
      </c>
      <c r="AN53" s="489">
        <f t="shared" si="23"/>
        <v>120</v>
      </c>
      <c r="AO53" s="489">
        <f t="shared" si="23"/>
        <v>120</v>
      </c>
      <c r="AP53" s="489">
        <f t="shared" si="23"/>
        <v>10</v>
      </c>
      <c r="AQ53" s="489">
        <f t="shared" si="23"/>
        <v>15</v>
      </c>
      <c r="AR53" s="489">
        <f t="shared" si="23"/>
        <v>0</v>
      </c>
      <c r="AS53" s="489">
        <f t="shared" si="23"/>
        <v>0</v>
      </c>
      <c r="AT53" s="489">
        <f t="shared" si="23"/>
        <v>15</v>
      </c>
      <c r="AU53" s="489">
        <f t="shared" si="23"/>
        <v>1</v>
      </c>
      <c r="AV53" s="489">
        <f t="shared" si="23"/>
        <v>0</v>
      </c>
      <c r="AW53" s="489">
        <f t="shared" si="23"/>
        <v>0</v>
      </c>
      <c r="AX53" s="489">
        <f t="shared" si="23"/>
        <v>0</v>
      </c>
      <c r="AY53" s="489">
        <f t="shared" si="23"/>
        <v>0</v>
      </c>
      <c r="AZ53" s="489">
        <f t="shared" si="23"/>
        <v>0</v>
      </c>
      <c r="BA53" s="489">
        <f t="shared" si="23"/>
        <v>0</v>
      </c>
      <c r="BB53" s="489">
        <f t="shared" si="23"/>
        <v>0</v>
      </c>
      <c r="BC53" s="489">
        <f t="shared" si="23"/>
        <v>0</v>
      </c>
      <c r="BD53" s="489">
        <f t="shared" si="23"/>
        <v>0</v>
      </c>
      <c r="BE53" s="489">
        <f t="shared" si="23"/>
        <v>0</v>
      </c>
      <c r="BF53" s="489">
        <f t="shared" si="23"/>
        <v>0</v>
      </c>
      <c r="BG53" s="489">
        <f t="shared" si="23"/>
        <v>0</v>
      </c>
      <c r="BH53" s="489">
        <f t="shared" si="23"/>
        <v>0</v>
      </c>
      <c r="BI53" s="489">
        <f t="shared" si="23"/>
        <v>0</v>
      </c>
      <c r="BJ53" s="489">
        <f t="shared" si="23"/>
        <v>0</v>
      </c>
      <c r="BK53" s="489">
        <f t="shared" si="23"/>
        <v>0</v>
      </c>
    </row>
    <row r="54" spans="2:63" ht="17.25" thickBot="1" x14ac:dyDescent="0.3">
      <c r="B54" s="120"/>
      <c r="C54" s="128" t="s">
        <v>193</v>
      </c>
      <c r="D54" s="69" t="s">
        <v>41</v>
      </c>
      <c r="E54" s="145" t="s">
        <v>133</v>
      </c>
      <c r="F54" s="18">
        <f t="shared" ref="F54:F73" si="24">SUM(G54+K54)</f>
        <v>120</v>
      </c>
      <c r="G54" s="308">
        <f t="shared" ref="G54:G75" si="25">SUM(H54:J54)</f>
        <v>60</v>
      </c>
      <c r="H54" s="310">
        <f>SUM(M54,R54,W54,AB54,AG54,AL54,AQ54,AV54,BA54,BF54)</f>
        <v>15</v>
      </c>
      <c r="I54" s="311">
        <f>SUM(N54,S54,X54,AC54,AH54,AM54,AR54,BN54,AW54,BB54,BG54)</f>
        <v>0</v>
      </c>
      <c r="J54" s="311">
        <f>SUM(O54,T54,Y54,AD54,AI54,AN54,AS54,AX54,BC54,BH54)</f>
        <v>45</v>
      </c>
      <c r="K54" s="314">
        <f>SUM(P54,U54,Z54,AE54,AJ54,AO54,AT54,AY54,BD54,BI54)</f>
        <v>60</v>
      </c>
      <c r="L54" s="11">
        <f>SUM(Q54,V54,AA54,AF54,AK54,AP54,AU54,AZ54,BE54,BJ54)</f>
        <v>4</v>
      </c>
      <c r="M54" s="12"/>
      <c r="N54" s="13"/>
      <c r="O54" s="14"/>
      <c r="P54" s="13"/>
      <c r="Q54" s="337"/>
      <c r="R54" s="348">
        <v>15</v>
      </c>
      <c r="S54" s="160"/>
      <c r="T54" s="17">
        <v>45</v>
      </c>
      <c r="U54" s="160">
        <v>60</v>
      </c>
      <c r="V54" s="396">
        <v>4</v>
      </c>
      <c r="W54" s="334"/>
      <c r="X54" s="13"/>
      <c r="Y54" s="14"/>
      <c r="Z54" s="13"/>
      <c r="AA54" s="337"/>
      <c r="AB54" s="348"/>
      <c r="AC54" s="160"/>
      <c r="AD54" s="17"/>
      <c r="AE54" s="160"/>
      <c r="AF54" s="396"/>
      <c r="AG54" s="334"/>
      <c r="AH54" s="13"/>
      <c r="AI54" s="14"/>
      <c r="AJ54" s="13"/>
      <c r="AK54" s="337"/>
      <c r="AL54" s="348"/>
      <c r="AM54" s="160"/>
      <c r="AN54" s="17"/>
      <c r="AO54" s="160"/>
      <c r="AP54" s="396"/>
      <c r="AQ54" s="334"/>
      <c r="AR54" s="13"/>
      <c r="AS54" s="14"/>
      <c r="AT54" s="13"/>
      <c r="AU54" s="337"/>
      <c r="AV54" s="348"/>
      <c r="AW54" s="160"/>
      <c r="AX54" s="17"/>
      <c r="AY54" s="160"/>
      <c r="AZ54" s="396"/>
      <c r="BA54" s="334"/>
      <c r="BB54" s="158"/>
      <c r="BC54" s="14"/>
      <c r="BD54" s="158"/>
      <c r="BE54" s="337"/>
      <c r="BF54" s="348"/>
      <c r="BG54" s="160"/>
      <c r="BH54" s="17"/>
      <c r="BI54" s="160"/>
      <c r="BJ54" s="448"/>
      <c r="BK54" s="145"/>
    </row>
    <row r="55" spans="2:63" ht="17.25" thickBot="1" x14ac:dyDescent="0.3">
      <c r="B55" s="120"/>
      <c r="C55" s="139"/>
      <c r="D55" s="95" t="s">
        <v>110</v>
      </c>
      <c r="E55" s="197"/>
      <c r="F55" s="223">
        <f t="shared" si="24"/>
        <v>360</v>
      </c>
      <c r="G55" s="254">
        <f t="shared" si="25"/>
        <v>225</v>
      </c>
      <c r="H55" s="225">
        <f t="shared" ref="H55:J55" si="26">SUM(H56:H62)</f>
        <v>15</v>
      </c>
      <c r="I55" s="225">
        <f t="shared" si="26"/>
        <v>0</v>
      </c>
      <c r="J55" s="225">
        <f t="shared" si="26"/>
        <v>210</v>
      </c>
      <c r="K55" s="226">
        <f>SUM(K56:K62)</f>
        <v>135</v>
      </c>
      <c r="L55" s="170">
        <f>SUM(L56:L62)</f>
        <v>12</v>
      </c>
      <c r="M55" s="281"/>
      <c r="N55" s="282"/>
      <c r="O55" s="283"/>
      <c r="P55" s="282"/>
      <c r="Q55" s="356"/>
      <c r="R55" s="351"/>
      <c r="S55" s="285"/>
      <c r="T55" s="286"/>
      <c r="U55" s="285"/>
      <c r="V55" s="284"/>
      <c r="W55" s="281"/>
      <c r="X55" s="282"/>
      <c r="Y55" s="283"/>
      <c r="Z55" s="282"/>
      <c r="AA55" s="365"/>
      <c r="AB55" s="347"/>
      <c r="AC55" s="285"/>
      <c r="AD55" s="286"/>
      <c r="AE55" s="285"/>
      <c r="AF55" s="284"/>
      <c r="AG55" s="281"/>
      <c r="AH55" s="282"/>
      <c r="AI55" s="283"/>
      <c r="AJ55" s="282"/>
      <c r="AK55" s="365"/>
      <c r="AL55" s="347"/>
      <c r="AM55" s="285"/>
      <c r="AN55" s="286"/>
      <c r="AO55" s="285"/>
      <c r="AP55" s="284"/>
      <c r="AQ55" s="281"/>
      <c r="AR55" s="282"/>
      <c r="AS55" s="283"/>
      <c r="AT55" s="282"/>
      <c r="AU55" s="383"/>
      <c r="AV55" s="376"/>
      <c r="AW55" s="285"/>
      <c r="AX55" s="286"/>
      <c r="AY55" s="285"/>
      <c r="AZ55" s="435"/>
      <c r="BA55" s="392"/>
      <c r="BB55" s="282"/>
      <c r="BC55" s="283"/>
      <c r="BD55" s="282"/>
      <c r="BE55" s="442"/>
      <c r="BF55" s="386"/>
      <c r="BG55" s="285"/>
      <c r="BH55" s="286"/>
      <c r="BI55" s="285"/>
      <c r="BJ55" s="451"/>
      <c r="BK55" s="287"/>
    </row>
    <row r="56" spans="2:63" ht="16.5" x14ac:dyDescent="0.25">
      <c r="B56" s="120"/>
      <c r="C56" s="122" t="s">
        <v>196</v>
      </c>
      <c r="D56" s="602" t="s">
        <v>279</v>
      </c>
      <c r="E56" s="251" t="s">
        <v>134</v>
      </c>
      <c r="F56" s="201">
        <f t="shared" si="24"/>
        <v>60</v>
      </c>
      <c r="G56" s="202">
        <f t="shared" si="25"/>
        <v>45</v>
      </c>
      <c r="H56" s="203">
        <v>15</v>
      </c>
      <c r="I56" s="203">
        <f t="shared" ref="I56:I62" si="27">SUM(N56,S56,X56,AC56,AH56,AM56,AR56,BN56,AW56,BB56,BG56)</f>
        <v>0</v>
      </c>
      <c r="J56" s="203">
        <v>30</v>
      </c>
      <c r="K56" s="204">
        <v>15</v>
      </c>
      <c r="L56" s="205">
        <f t="shared" ref="L56:L62" si="28">SUM(Q56,V56,AA56,AF56,AK56,AP56,AU56,AZ56,BE56,BJ56)</f>
        <v>2</v>
      </c>
      <c r="M56" s="206">
        <v>15</v>
      </c>
      <c r="N56" s="207"/>
      <c r="O56" s="208">
        <v>30</v>
      </c>
      <c r="P56" s="207">
        <v>15</v>
      </c>
      <c r="Q56" s="337">
        <v>2</v>
      </c>
      <c r="R56" s="348"/>
      <c r="S56" s="209"/>
      <c r="T56" s="210"/>
      <c r="U56" s="209"/>
      <c r="V56" s="222"/>
      <c r="W56" s="206"/>
      <c r="X56" s="207"/>
      <c r="Y56" s="208"/>
      <c r="Z56" s="207"/>
      <c r="AA56" s="337"/>
      <c r="AB56" s="348"/>
      <c r="AC56" s="209"/>
      <c r="AD56" s="210"/>
      <c r="AE56" s="209"/>
      <c r="AF56" s="222"/>
      <c r="AG56" s="206"/>
      <c r="AH56" s="207"/>
      <c r="AI56" s="208"/>
      <c r="AJ56" s="207"/>
      <c r="AK56" s="337"/>
      <c r="AL56" s="348"/>
      <c r="AM56" s="209"/>
      <c r="AN56" s="210"/>
      <c r="AO56" s="209"/>
      <c r="AP56" s="222"/>
      <c r="AQ56" s="206"/>
      <c r="AR56" s="207"/>
      <c r="AS56" s="208"/>
      <c r="AT56" s="207"/>
      <c r="AU56" s="337"/>
      <c r="AV56" s="348"/>
      <c r="AW56" s="209"/>
      <c r="AX56" s="210"/>
      <c r="AY56" s="209"/>
      <c r="AZ56" s="396"/>
      <c r="BA56" s="334"/>
      <c r="BB56" s="207"/>
      <c r="BC56" s="208"/>
      <c r="BD56" s="207"/>
      <c r="BE56" s="337"/>
      <c r="BF56" s="348"/>
      <c r="BG56" s="209"/>
      <c r="BH56" s="210"/>
      <c r="BI56" s="209"/>
      <c r="BJ56" s="445"/>
      <c r="BK56" s="251"/>
    </row>
    <row r="57" spans="2:63" ht="16.5" x14ac:dyDescent="0.25">
      <c r="B57" s="120"/>
      <c r="C57" s="122" t="s">
        <v>197</v>
      </c>
      <c r="D57" s="603" t="s">
        <v>289</v>
      </c>
      <c r="E57" s="145" t="s">
        <v>284</v>
      </c>
      <c r="F57" s="18">
        <f t="shared" si="24"/>
        <v>45</v>
      </c>
      <c r="G57" s="154">
        <f t="shared" si="25"/>
        <v>30</v>
      </c>
      <c r="H57" s="155">
        <f t="shared" ref="H57:H62" si="29">SUM(M57,R57,W57,AB57,AG57,AL57,AQ57,AV57,BA57,BF57)</f>
        <v>0</v>
      </c>
      <c r="I57" s="155">
        <f t="shared" si="27"/>
        <v>0</v>
      </c>
      <c r="J57" s="155">
        <f t="shared" ref="J57:K59" si="30">SUM(O57,T57,Y57,AD57,AI57,AN57,AS57,AX57,BC57,BH57)</f>
        <v>30</v>
      </c>
      <c r="K57" s="156">
        <f t="shared" si="30"/>
        <v>15</v>
      </c>
      <c r="L57" s="11">
        <f t="shared" si="28"/>
        <v>1.5</v>
      </c>
      <c r="M57" s="12"/>
      <c r="N57" s="13"/>
      <c r="O57" s="14"/>
      <c r="P57" s="13"/>
      <c r="Q57" s="337"/>
      <c r="R57" s="348"/>
      <c r="S57" s="160"/>
      <c r="T57" s="17"/>
      <c r="U57" s="160"/>
      <c r="V57" s="121"/>
      <c r="W57" s="12"/>
      <c r="X57" s="13"/>
      <c r="Y57" s="14"/>
      <c r="Z57" s="13"/>
      <c r="AA57" s="337"/>
      <c r="AB57" s="348"/>
      <c r="AC57" s="160"/>
      <c r="AD57" s="17"/>
      <c r="AE57" s="160"/>
      <c r="AF57" s="121"/>
      <c r="AG57" s="12"/>
      <c r="AH57" s="13"/>
      <c r="AI57" s="14">
        <v>15</v>
      </c>
      <c r="AJ57" s="13">
        <v>15</v>
      </c>
      <c r="AK57" s="337">
        <v>1</v>
      </c>
      <c r="AL57" s="348"/>
      <c r="AM57" s="160"/>
      <c r="AN57" s="17">
        <v>15</v>
      </c>
      <c r="AO57" s="160"/>
      <c r="AP57" s="121">
        <v>0.5</v>
      </c>
      <c r="AQ57" s="12"/>
      <c r="AR57" s="13"/>
      <c r="AS57" s="14"/>
      <c r="AT57" s="13"/>
      <c r="AU57" s="337"/>
      <c r="AV57" s="348"/>
      <c r="AW57" s="160"/>
      <c r="AX57" s="17"/>
      <c r="AY57" s="160"/>
      <c r="AZ57" s="396"/>
      <c r="BA57" s="334"/>
      <c r="BB57" s="13"/>
      <c r="BC57" s="14"/>
      <c r="BD57" s="13"/>
      <c r="BE57" s="337"/>
      <c r="BF57" s="348"/>
      <c r="BG57" s="160"/>
      <c r="BH57" s="17"/>
      <c r="BI57" s="160"/>
      <c r="BJ57" s="448"/>
      <c r="BK57" s="145"/>
    </row>
    <row r="58" spans="2:63" ht="16.5" x14ac:dyDescent="0.25">
      <c r="B58" s="120"/>
      <c r="C58" s="122" t="s">
        <v>198</v>
      </c>
      <c r="D58" s="604" t="s">
        <v>95</v>
      </c>
      <c r="E58" s="145" t="s">
        <v>129</v>
      </c>
      <c r="F58" s="18">
        <f t="shared" si="24"/>
        <v>30</v>
      </c>
      <c r="G58" s="154">
        <f t="shared" si="25"/>
        <v>15</v>
      </c>
      <c r="H58" s="155">
        <f t="shared" si="29"/>
        <v>0</v>
      </c>
      <c r="I58" s="155">
        <f t="shared" si="27"/>
        <v>0</v>
      </c>
      <c r="J58" s="155">
        <f t="shared" si="30"/>
        <v>15</v>
      </c>
      <c r="K58" s="156">
        <f t="shared" si="30"/>
        <v>15</v>
      </c>
      <c r="L58" s="11">
        <f t="shared" si="28"/>
        <v>1</v>
      </c>
      <c r="M58" s="12"/>
      <c r="N58" s="13"/>
      <c r="O58" s="14">
        <v>15</v>
      </c>
      <c r="P58" s="13">
        <v>15</v>
      </c>
      <c r="Q58" s="337">
        <v>1</v>
      </c>
      <c r="R58" s="348"/>
      <c r="S58" s="160"/>
      <c r="T58" s="17"/>
      <c r="U58" s="160"/>
      <c r="V58" s="121"/>
      <c r="W58" s="12"/>
      <c r="X58" s="13"/>
      <c r="Y58" s="14"/>
      <c r="Z58" s="13"/>
      <c r="AA58" s="337"/>
      <c r="AB58" s="348"/>
      <c r="AC58" s="160"/>
      <c r="AD58" s="17"/>
      <c r="AE58" s="160"/>
      <c r="AF58" s="121"/>
      <c r="AG58" s="12"/>
      <c r="AH58" s="13"/>
      <c r="AI58" s="14"/>
      <c r="AJ58" s="13"/>
      <c r="AK58" s="337"/>
      <c r="AL58" s="348"/>
      <c r="AM58" s="160"/>
      <c r="AN58" s="17"/>
      <c r="AO58" s="160"/>
      <c r="AP58" s="121"/>
      <c r="AQ58" s="12"/>
      <c r="AR58" s="13"/>
      <c r="AS58" s="14"/>
      <c r="AT58" s="13"/>
      <c r="AU58" s="337"/>
      <c r="AV58" s="348"/>
      <c r="AW58" s="160"/>
      <c r="AX58" s="17"/>
      <c r="AY58" s="160"/>
      <c r="AZ58" s="396"/>
      <c r="BA58" s="334"/>
      <c r="BB58" s="13"/>
      <c r="BC58" s="14"/>
      <c r="BD58" s="13"/>
      <c r="BE58" s="337"/>
      <c r="BF58" s="348"/>
      <c r="BG58" s="160"/>
      <c r="BH58" s="17"/>
      <c r="BI58" s="160"/>
      <c r="BJ58" s="448"/>
      <c r="BK58" s="145"/>
    </row>
    <row r="59" spans="2:63" ht="16.5" x14ac:dyDescent="0.25">
      <c r="B59" s="120"/>
      <c r="C59" s="122" t="s">
        <v>199</v>
      </c>
      <c r="D59" s="605" t="s">
        <v>295</v>
      </c>
      <c r="E59" s="145" t="s">
        <v>129</v>
      </c>
      <c r="F59" s="18">
        <f t="shared" si="24"/>
        <v>45</v>
      </c>
      <c r="G59" s="154">
        <f t="shared" si="25"/>
        <v>30</v>
      </c>
      <c r="H59" s="155">
        <f t="shared" si="29"/>
        <v>0</v>
      </c>
      <c r="I59" s="155">
        <f t="shared" si="27"/>
        <v>0</v>
      </c>
      <c r="J59" s="155">
        <f t="shared" si="30"/>
        <v>30</v>
      </c>
      <c r="K59" s="156">
        <f t="shared" si="30"/>
        <v>15</v>
      </c>
      <c r="L59" s="11">
        <f t="shared" si="28"/>
        <v>1.5</v>
      </c>
      <c r="M59" s="12"/>
      <c r="N59" s="13"/>
      <c r="O59" s="14">
        <v>30</v>
      </c>
      <c r="P59" s="13">
        <v>15</v>
      </c>
      <c r="Q59" s="337">
        <v>1.5</v>
      </c>
      <c r="R59" s="348"/>
      <c r="S59" s="160"/>
      <c r="T59" s="17"/>
      <c r="U59" s="160"/>
      <c r="V59" s="121"/>
      <c r="W59" s="12"/>
      <c r="X59" s="13"/>
      <c r="Y59" s="14"/>
      <c r="Z59" s="13"/>
      <c r="AA59" s="337"/>
      <c r="AB59" s="348"/>
      <c r="AC59" s="160"/>
      <c r="AD59" s="17"/>
      <c r="AE59" s="160"/>
      <c r="AF59" s="121"/>
      <c r="AG59" s="12"/>
      <c r="AH59" s="13"/>
      <c r="AI59" s="14"/>
      <c r="AJ59" s="13"/>
      <c r="AK59" s="337"/>
      <c r="AL59" s="348"/>
      <c r="AM59" s="160"/>
      <c r="AN59" s="17"/>
      <c r="AO59" s="160"/>
      <c r="AP59" s="121"/>
      <c r="AQ59" s="12"/>
      <c r="AR59" s="13"/>
      <c r="AS59" s="14"/>
      <c r="AT59" s="13"/>
      <c r="AU59" s="337"/>
      <c r="AV59" s="348"/>
      <c r="AW59" s="160"/>
      <c r="AX59" s="17"/>
      <c r="AY59" s="160"/>
      <c r="AZ59" s="396"/>
      <c r="BA59" s="334"/>
      <c r="BB59" s="13"/>
      <c r="BC59" s="14"/>
      <c r="BD59" s="13"/>
      <c r="BE59" s="337"/>
      <c r="BF59" s="348"/>
      <c r="BG59" s="160"/>
      <c r="BH59" s="17"/>
      <c r="BI59" s="160"/>
      <c r="BJ59" s="448"/>
      <c r="BK59" s="145"/>
    </row>
    <row r="60" spans="2:63" ht="16.5" x14ac:dyDescent="0.25">
      <c r="B60" s="120"/>
      <c r="C60" s="122" t="s">
        <v>200</v>
      </c>
      <c r="D60" s="604" t="s">
        <v>100</v>
      </c>
      <c r="E60" s="145" t="s">
        <v>144</v>
      </c>
      <c r="F60" s="18">
        <f t="shared" si="24"/>
        <v>90</v>
      </c>
      <c r="G60" s="154">
        <f t="shared" si="25"/>
        <v>45</v>
      </c>
      <c r="H60" s="155">
        <f t="shared" si="29"/>
        <v>0</v>
      </c>
      <c r="I60" s="155">
        <f t="shared" si="27"/>
        <v>0</v>
      </c>
      <c r="J60" s="155">
        <v>45</v>
      </c>
      <c r="K60" s="156">
        <v>45</v>
      </c>
      <c r="L60" s="11">
        <f t="shared" si="28"/>
        <v>3</v>
      </c>
      <c r="M60" s="12"/>
      <c r="N60" s="13"/>
      <c r="O60" s="14"/>
      <c r="P60" s="13"/>
      <c r="Q60" s="337"/>
      <c r="R60" s="348"/>
      <c r="S60" s="160"/>
      <c r="T60" s="17">
        <v>30</v>
      </c>
      <c r="U60" s="160">
        <v>15</v>
      </c>
      <c r="V60" s="121">
        <v>1.5</v>
      </c>
      <c r="W60" s="12"/>
      <c r="X60" s="13"/>
      <c r="Y60" s="14">
        <v>15</v>
      </c>
      <c r="Z60" s="13">
        <v>30</v>
      </c>
      <c r="AA60" s="337">
        <v>1.5</v>
      </c>
      <c r="AB60" s="348"/>
      <c r="AC60" s="160"/>
      <c r="AD60" s="17"/>
      <c r="AE60" s="160"/>
      <c r="AF60" s="121"/>
      <c r="AG60" s="12"/>
      <c r="AH60" s="13"/>
      <c r="AI60" s="14"/>
      <c r="AJ60" s="13"/>
      <c r="AK60" s="337"/>
      <c r="AL60" s="348"/>
      <c r="AM60" s="160"/>
      <c r="AN60" s="17"/>
      <c r="AO60" s="160"/>
      <c r="AP60" s="121"/>
      <c r="AQ60" s="12"/>
      <c r="AR60" s="13"/>
      <c r="AS60" s="14"/>
      <c r="AT60" s="13"/>
      <c r="AU60" s="337"/>
      <c r="AV60" s="348"/>
      <c r="AW60" s="160"/>
      <c r="AX60" s="17"/>
      <c r="AY60" s="160"/>
      <c r="AZ60" s="396"/>
      <c r="BA60" s="334"/>
      <c r="BB60" s="13"/>
      <c r="BC60" s="14"/>
      <c r="BD60" s="13"/>
      <c r="BE60" s="337"/>
      <c r="BF60" s="348"/>
      <c r="BG60" s="160"/>
      <c r="BH60" s="17"/>
      <c r="BI60" s="160"/>
      <c r="BJ60" s="448"/>
      <c r="BK60" s="145"/>
    </row>
    <row r="61" spans="2:63" ht="16.5" x14ac:dyDescent="0.25">
      <c r="B61" s="120"/>
      <c r="C61" s="122" t="s">
        <v>201</v>
      </c>
      <c r="D61" s="604" t="s">
        <v>96</v>
      </c>
      <c r="E61" s="145" t="s">
        <v>128</v>
      </c>
      <c r="F61" s="18">
        <f t="shared" si="24"/>
        <v>45</v>
      </c>
      <c r="G61" s="154">
        <f t="shared" si="25"/>
        <v>30</v>
      </c>
      <c r="H61" s="155">
        <f t="shared" si="29"/>
        <v>0</v>
      </c>
      <c r="I61" s="155">
        <f t="shared" si="27"/>
        <v>0</v>
      </c>
      <c r="J61" s="155">
        <f>SUM(O61,T61,Y61,AD61,AI61,AN61,AS61,AX61,BC61,BH61)</f>
        <v>30</v>
      </c>
      <c r="K61" s="156">
        <f>SUM(P61,U61,Z61,AE61,AJ61,AO61,AT61,AY61,BD61,BI61)</f>
        <v>15</v>
      </c>
      <c r="L61" s="11">
        <f t="shared" si="28"/>
        <v>1.5</v>
      </c>
      <c r="M61" s="12"/>
      <c r="N61" s="13"/>
      <c r="O61" s="14"/>
      <c r="P61" s="13"/>
      <c r="Q61" s="337"/>
      <c r="R61" s="348"/>
      <c r="S61" s="160"/>
      <c r="T61" s="17"/>
      <c r="U61" s="160"/>
      <c r="V61" s="121"/>
      <c r="W61" s="12"/>
      <c r="X61" s="13"/>
      <c r="Y61" s="14">
        <v>15</v>
      </c>
      <c r="Z61" s="13">
        <v>15</v>
      </c>
      <c r="AA61" s="337">
        <v>1</v>
      </c>
      <c r="AB61" s="348"/>
      <c r="AC61" s="160"/>
      <c r="AD61" s="17">
        <v>15</v>
      </c>
      <c r="AE61" s="160"/>
      <c r="AF61" s="121">
        <v>0.5</v>
      </c>
      <c r="AG61" s="12"/>
      <c r="AH61" s="13"/>
      <c r="AI61" s="14"/>
      <c r="AJ61" s="13"/>
      <c r="AK61" s="337"/>
      <c r="AL61" s="348"/>
      <c r="AM61" s="160"/>
      <c r="AN61" s="17"/>
      <c r="AO61" s="160"/>
      <c r="AP61" s="121"/>
      <c r="AQ61" s="12"/>
      <c r="AR61" s="13"/>
      <c r="AS61" s="14"/>
      <c r="AT61" s="13"/>
      <c r="AU61" s="337"/>
      <c r="AV61" s="348"/>
      <c r="AW61" s="160"/>
      <c r="AX61" s="17"/>
      <c r="AY61" s="160"/>
      <c r="AZ61" s="396"/>
      <c r="BA61" s="334"/>
      <c r="BB61" s="13"/>
      <c r="BC61" s="14"/>
      <c r="BD61" s="13"/>
      <c r="BE61" s="337"/>
      <c r="BF61" s="348"/>
      <c r="BG61" s="160"/>
      <c r="BH61" s="17"/>
      <c r="BI61" s="160"/>
      <c r="BJ61" s="448"/>
      <c r="BK61" s="145"/>
    </row>
    <row r="62" spans="2:63" ht="17.25" thickBot="1" x14ac:dyDescent="0.3">
      <c r="B62" s="120"/>
      <c r="C62" s="139" t="s">
        <v>202</v>
      </c>
      <c r="D62" s="606" t="s">
        <v>97</v>
      </c>
      <c r="E62" s="250" t="s">
        <v>140</v>
      </c>
      <c r="F62" s="73">
        <f t="shared" si="24"/>
        <v>45</v>
      </c>
      <c r="G62" s="169">
        <f t="shared" si="25"/>
        <v>30</v>
      </c>
      <c r="H62" s="19">
        <f t="shared" si="29"/>
        <v>0</v>
      </c>
      <c r="I62" s="19">
        <f t="shared" si="27"/>
        <v>0</v>
      </c>
      <c r="J62" s="19">
        <f>SUM(O62,T62,Y62,AD62,AI62,AN62,AS62,AX62,BC62,BH62)</f>
        <v>30</v>
      </c>
      <c r="K62" s="65">
        <f>SUM(P62,U62,Z62,AE62,AJ62,AO62,AT62,AY62,BD62,BI62)</f>
        <v>15</v>
      </c>
      <c r="L62" s="66">
        <f t="shared" si="28"/>
        <v>1.5</v>
      </c>
      <c r="M62" s="67"/>
      <c r="N62" s="20"/>
      <c r="O62" s="21"/>
      <c r="P62" s="20"/>
      <c r="Q62" s="341"/>
      <c r="R62" s="350"/>
      <c r="S62" s="22"/>
      <c r="T62" s="23"/>
      <c r="U62" s="22"/>
      <c r="V62" s="142"/>
      <c r="W62" s="67"/>
      <c r="X62" s="20"/>
      <c r="Y62" s="21"/>
      <c r="Z62" s="20"/>
      <c r="AA62" s="341"/>
      <c r="AB62" s="350"/>
      <c r="AC62" s="22"/>
      <c r="AD62" s="23"/>
      <c r="AE62" s="22"/>
      <c r="AF62" s="142"/>
      <c r="AG62" s="67"/>
      <c r="AH62" s="20"/>
      <c r="AI62" s="21"/>
      <c r="AJ62" s="20"/>
      <c r="AK62" s="341"/>
      <c r="AL62" s="350"/>
      <c r="AM62" s="22"/>
      <c r="AN62" s="23">
        <v>30</v>
      </c>
      <c r="AO62" s="22">
        <v>15</v>
      </c>
      <c r="AP62" s="142">
        <v>1.5</v>
      </c>
      <c r="AQ62" s="67"/>
      <c r="AR62" s="20"/>
      <c r="AS62" s="21"/>
      <c r="AT62" s="20"/>
      <c r="AU62" s="341"/>
      <c r="AV62" s="350"/>
      <c r="AW62" s="22"/>
      <c r="AX62" s="23"/>
      <c r="AY62" s="22"/>
      <c r="AZ62" s="437"/>
      <c r="BA62" s="336"/>
      <c r="BB62" s="20"/>
      <c r="BC62" s="21"/>
      <c r="BD62" s="20"/>
      <c r="BE62" s="341"/>
      <c r="BF62" s="350"/>
      <c r="BG62" s="22"/>
      <c r="BH62" s="23"/>
      <c r="BI62" s="22"/>
      <c r="BJ62" s="447"/>
      <c r="BK62" s="250"/>
    </row>
    <row r="63" spans="2:63" ht="17.25" thickBot="1" x14ac:dyDescent="0.3">
      <c r="B63" s="120"/>
      <c r="C63" s="139"/>
      <c r="D63" s="95" t="s">
        <v>106</v>
      </c>
      <c r="E63" s="197"/>
      <c r="F63" s="223">
        <f t="shared" si="24"/>
        <v>180</v>
      </c>
      <c r="G63" s="224">
        <f t="shared" si="25"/>
        <v>90</v>
      </c>
      <c r="H63" s="225">
        <f t="shared" ref="H63:J63" si="31">SUM(H64:H65)</f>
        <v>30</v>
      </c>
      <c r="I63" s="225">
        <f t="shared" si="31"/>
        <v>0</v>
      </c>
      <c r="J63" s="225">
        <f t="shared" si="31"/>
        <v>60</v>
      </c>
      <c r="K63" s="226">
        <f>SUM(K64:K65)</f>
        <v>90</v>
      </c>
      <c r="L63" s="170">
        <f>SUM(L64:L65)</f>
        <v>6</v>
      </c>
      <c r="M63" s="281"/>
      <c r="N63" s="282"/>
      <c r="O63" s="283"/>
      <c r="P63" s="282"/>
      <c r="Q63" s="356"/>
      <c r="R63" s="351"/>
      <c r="S63" s="285"/>
      <c r="T63" s="286"/>
      <c r="U63" s="285"/>
      <c r="V63" s="284"/>
      <c r="W63" s="281"/>
      <c r="X63" s="282"/>
      <c r="Y63" s="283"/>
      <c r="Z63" s="282"/>
      <c r="AA63" s="365"/>
      <c r="AB63" s="347"/>
      <c r="AC63" s="285"/>
      <c r="AD63" s="286"/>
      <c r="AE63" s="285"/>
      <c r="AF63" s="284"/>
      <c r="AG63" s="281"/>
      <c r="AH63" s="282"/>
      <c r="AI63" s="283"/>
      <c r="AJ63" s="282"/>
      <c r="AK63" s="365"/>
      <c r="AL63" s="347"/>
      <c r="AM63" s="285"/>
      <c r="AN63" s="286"/>
      <c r="AO63" s="285"/>
      <c r="AP63" s="284"/>
      <c r="AQ63" s="281"/>
      <c r="AR63" s="282"/>
      <c r="AS63" s="283"/>
      <c r="AT63" s="282"/>
      <c r="AU63" s="383"/>
      <c r="AV63" s="376"/>
      <c r="AW63" s="285"/>
      <c r="AX63" s="286"/>
      <c r="AY63" s="285"/>
      <c r="AZ63" s="435"/>
      <c r="BA63" s="392"/>
      <c r="BB63" s="282"/>
      <c r="BC63" s="283"/>
      <c r="BD63" s="282"/>
      <c r="BE63" s="442"/>
      <c r="BF63" s="386"/>
      <c r="BG63" s="285"/>
      <c r="BH63" s="286"/>
      <c r="BI63" s="285"/>
      <c r="BJ63" s="451"/>
      <c r="BK63" s="287"/>
    </row>
    <row r="64" spans="2:63" ht="16.5" x14ac:dyDescent="0.25">
      <c r="B64" s="120"/>
      <c r="C64" s="122" t="s">
        <v>203</v>
      </c>
      <c r="D64" s="599" t="s">
        <v>98</v>
      </c>
      <c r="E64" s="252" t="s">
        <v>149</v>
      </c>
      <c r="F64" s="232">
        <f t="shared" si="24"/>
        <v>90</v>
      </c>
      <c r="G64" s="233">
        <f t="shared" si="25"/>
        <v>45</v>
      </c>
      <c r="H64" s="234">
        <f>SUM(M64,R64,W64,AB64,AG64,AL64,AQ64,AV64,BA64,BF64)</f>
        <v>15</v>
      </c>
      <c r="I64" s="234">
        <f>SUM(N64,S64,X64,AC64,AH64,AM64,AR64,BN64,AW64,BB64,BG64)</f>
        <v>0</v>
      </c>
      <c r="J64" s="234">
        <v>30</v>
      </c>
      <c r="K64" s="235">
        <v>45</v>
      </c>
      <c r="L64" s="236">
        <f>SUM(Q64,V64,AA64,AF64,AK64,AP64,AU64,AZ64,BE64,BJ64)</f>
        <v>3</v>
      </c>
      <c r="M64" s="157"/>
      <c r="N64" s="207"/>
      <c r="O64" s="208"/>
      <c r="P64" s="207"/>
      <c r="Q64" s="337"/>
      <c r="R64" s="348"/>
      <c r="S64" s="209"/>
      <c r="T64" s="210"/>
      <c r="U64" s="209"/>
      <c r="V64" s="222"/>
      <c r="W64" s="157"/>
      <c r="X64" s="207"/>
      <c r="Y64" s="208"/>
      <c r="Z64" s="207"/>
      <c r="AA64" s="337"/>
      <c r="AB64" s="348"/>
      <c r="AC64" s="209"/>
      <c r="AD64" s="210"/>
      <c r="AE64" s="209"/>
      <c r="AF64" s="222"/>
      <c r="AG64" s="157">
        <v>15</v>
      </c>
      <c r="AH64" s="207"/>
      <c r="AI64" s="208">
        <v>30</v>
      </c>
      <c r="AJ64" s="207">
        <v>45</v>
      </c>
      <c r="AK64" s="337">
        <v>3</v>
      </c>
      <c r="AL64" s="348"/>
      <c r="AM64" s="209"/>
      <c r="AN64" s="210"/>
      <c r="AO64" s="209"/>
      <c r="AP64" s="222"/>
      <c r="AQ64" s="157"/>
      <c r="AR64" s="207"/>
      <c r="AS64" s="208"/>
      <c r="AT64" s="207"/>
      <c r="AU64" s="337"/>
      <c r="AV64" s="348"/>
      <c r="AW64" s="209"/>
      <c r="AX64" s="210"/>
      <c r="AY64" s="209"/>
      <c r="AZ64" s="396"/>
      <c r="BA64" s="334"/>
      <c r="BB64" s="207"/>
      <c r="BC64" s="208"/>
      <c r="BD64" s="207"/>
      <c r="BE64" s="337"/>
      <c r="BF64" s="348"/>
      <c r="BG64" s="209"/>
      <c r="BH64" s="210"/>
      <c r="BI64" s="209"/>
      <c r="BJ64" s="445"/>
      <c r="BK64" s="251"/>
    </row>
    <row r="65" spans="2:63" ht="17.25" thickBot="1" x14ac:dyDescent="0.3">
      <c r="B65" s="120"/>
      <c r="C65" s="139" t="s">
        <v>204</v>
      </c>
      <c r="D65" s="600" t="s">
        <v>99</v>
      </c>
      <c r="E65" s="253" t="s">
        <v>145</v>
      </c>
      <c r="F65" s="244">
        <f t="shared" si="24"/>
        <v>90</v>
      </c>
      <c r="G65" s="212">
        <f t="shared" si="25"/>
        <v>45</v>
      </c>
      <c r="H65" s="213">
        <f>SUM(M65,R65,W65,AB65,AG65,AL65,AQ65,AV65,BA65,BF65)</f>
        <v>15</v>
      </c>
      <c r="I65" s="213">
        <f>SUM(N65,S65,X65,AC65,AH65,AM65,AR65,BN65,AW65,BB65,BG65)</f>
        <v>0</v>
      </c>
      <c r="J65" s="213">
        <v>30</v>
      </c>
      <c r="K65" s="214">
        <v>45</v>
      </c>
      <c r="L65" s="215">
        <f>SUM(Q65,V65,AA65,AF65,AK65,AP65,AU65,AZ65,BE65,BJ65)</f>
        <v>3</v>
      </c>
      <c r="M65" s="216"/>
      <c r="N65" s="245"/>
      <c r="O65" s="246"/>
      <c r="P65" s="245"/>
      <c r="Q65" s="340"/>
      <c r="R65" s="349"/>
      <c r="S65" s="247"/>
      <c r="T65" s="248"/>
      <c r="U65" s="247"/>
      <c r="V65" s="249"/>
      <c r="W65" s="216"/>
      <c r="X65" s="245"/>
      <c r="Y65" s="246"/>
      <c r="Z65" s="245"/>
      <c r="AA65" s="340"/>
      <c r="AB65" s="349"/>
      <c r="AC65" s="247"/>
      <c r="AD65" s="248"/>
      <c r="AE65" s="247"/>
      <c r="AF65" s="249"/>
      <c r="AG65" s="216"/>
      <c r="AH65" s="245"/>
      <c r="AI65" s="246"/>
      <c r="AJ65" s="245"/>
      <c r="AK65" s="340"/>
      <c r="AL65" s="349">
        <v>15</v>
      </c>
      <c r="AM65" s="247"/>
      <c r="AN65" s="248">
        <v>30</v>
      </c>
      <c r="AO65" s="247">
        <v>45</v>
      </c>
      <c r="AP65" s="249">
        <v>3</v>
      </c>
      <c r="AQ65" s="216"/>
      <c r="AR65" s="245"/>
      <c r="AS65" s="246"/>
      <c r="AT65" s="245"/>
      <c r="AU65" s="340"/>
      <c r="AV65" s="349"/>
      <c r="AW65" s="247"/>
      <c r="AX65" s="248"/>
      <c r="AY65" s="247"/>
      <c r="AZ65" s="436"/>
      <c r="BA65" s="335"/>
      <c r="BB65" s="245"/>
      <c r="BC65" s="246"/>
      <c r="BD65" s="245"/>
      <c r="BE65" s="340"/>
      <c r="BF65" s="349"/>
      <c r="BG65" s="247"/>
      <c r="BH65" s="248"/>
      <c r="BI65" s="247"/>
      <c r="BJ65" s="446"/>
      <c r="BK65" s="253"/>
    </row>
    <row r="66" spans="2:63" ht="16.5" x14ac:dyDescent="0.25">
      <c r="B66" s="118"/>
      <c r="C66" s="122" t="s">
        <v>205</v>
      </c>
      <c r="D66" s="601" t="s">
        <v>42</v>
      </c>
      <c r="E66" s="221" t="s">
        <v>146</v>
      </c>
      <c r="F66" s="201">
        <f t="shared" si="24"/>
        <v>210</v>
      </c>
      <c r="G66" s="202">
        <f t="shared" si="25"/>
        <v>150</v>
      </c>
      <c r="H66" s="203">
        <f>SUM(M66,R66,W66,AB66,AG66,AL66,AQ66,AV66,BA66,BF66)</f>
        <v>60</v>
      </c>
      <c r="I66" s="203">
        <f>SUM(N66,S66,X66,AC66,AH66,AM66,AR66,BN66,AW66,BB66,BG66)</f>
        <v>0</v>
      </c>
      <c r="J66" s="203">
        <v>90</v>
      </c>
      <c r="K66" s="204">
        <v>60</v>
      </c>
      <c r="L66" s="205">
        <f>SUM(Q66,V66,AA66,AF66,AK66,AP66,AU66,AZ66,BE66,BJ66)</f>
        <v>7</v>
      </c>
      <c r="M66" s="206"/>
      <c r="N66" s="207"/>
      <c r="O66" s="208"/>
      <c r="P66" s="207"/>
      <c r="Q66" s="337"/>
      <c r="R66" s="348">
        <v>30</v>
      </c>
      <c r="S66" s="209"/>
      <c r="T66" s="210">
        <v>45</v>
      </c>
      <c r="U66" s="209">
        <v>30</v>
      </c>
      <c r="V66" s="222">
        <v>3.5</v>
      </c>
      <c r="W66" s="206">
        <v>30</v>
      </c>
      <c r="X66" s="207"/>
      <c r="Y66" s="208">
        <v>45</v>
      </c>
      <c r="Z66" s="207">
        <v>30</v>
      </c>
      <c r="AA66" s="434">
        <v>3.5</v>
      </c>
      <c r="AB66" s="348"/>
      <c r="AC66" s="209"/>
      <c r="AD66" s="210"/>
      <c r="AE66" s="209"/>
      <c r="AF66" s="222"/>
      <c r="AG66" s="206"/>
      <c r="AH66" s="207"/>
      <c r="AI66" s="208"/>
      <c r="AJ66" s="207"/>
      <c r="AK66" s="337"/>
      <c r="AL66" s="348"/>
      <c r="AM66" s="209"/>
      <c r="AN66" s="210"/>
      <c r="AO66" s="209"/>
      <c r="AP66" s="222"/>
      <c r="AQ66" s="206"/>
      <c r="AR66" s="207"/>
      <c r="AS66" s="208"/>
      <c r="AT66" s="207"/>
      <c r="AU66" s="337"/>
      <c r="AV66" s="348"/>
      <c r="AW66" s="209"/>
      <c r="AX66" s="210"/>
      <c r="AY66" s="209"/>
      <c r="AZ66" s="396"/>
      <c r="BA66" s="334"/>
      <c r="BB66" s="207"/>
      <c r="BC66" s="208"/>
      <c r="BD66" s="207"/>
      <c r="BE66" s="337"/>
      <c r="BF66" s="348"/>
      <c r="BG66" s="209"/>
      <c r="BH66" s="210"/>
      <c r="BI66" s="209"/>
      <c r="BJ66" s="445"/>
      <c r="BK66" s="221"/>
    </row>
    <row r="67" spans="2:63" ht="17.25" thickBot="1" x14ac:dyDescent="0.3">
      <c r="B67" s="118"/>
      <c r="C67" s="123" t="s">
        <v>207</v>
      </c>
      <c r="D67" s="584" t="s">
        <v>43</v>
      </c>
      <c r="E67" s="175" t="s">
        <v>131</v>
      </c>
      <c r="F67" s="73">
        <f t="shared" si="24"/>
        <v>90</v>
      </c>
      <c r="G67" s="169">
        <f t="shared" si="25"/>
        <v>60</v>
      </c>
      <c r="H67" s="19">
        <v>15</v>
      </c>
      <c r="I67" s="19">
        <f>SUM(N67,S67,X67,AC67,AH67,AM67,AR67,BN67,AW67,BB67,BG67)</f>
        <v>0</v>
      </c>
      <c r="J67" s="19">
        <f>SUM(O67,T67,Y67,AD67,AI67,AN67,AS67,AX67,BC67,BH67)</f>
        <v>45</v>
      </c>
      <c r="K67" s="65">
        <v>30</v>
      </c>
      <c r="L67" s="66">
        <f>SUM(Q67,V67,AA67,AF67,AK67,AP67,AU67,AZ67,BE67,BJ67)</f>
        <v>3</v>
      </c>
      <c r="M67" s="67"/>
      <c r="N67" s="20"/>
      <c r="O67" s="21"/>
      <c r="P67" s="20"/>
      <c r="Q67" s="341"/>
      <c r="R67" s="350"/>
      <c r="S67" s="22"/>
      <c r="T67" s="23"/>
      <c r="U67" s="22"/>
      <c r="V67" s="142"/>
      <c r="W67" s="67"/>
      <c r="X67" s="20"/>
      <c r="Y67" s="21"/>
      <c r="Z67" s="20"/>
      <c r="AA67" s="341"/>
      <c r="AB67" s="350">
        <v>15</v>
      </c>
      <c r="AC67" s="22"/>
      <c r="AD67" s="23">
        <v>45</v>
      </c>
      <c r="AE67" s="22">
        <v>30</v>
      </c>
      <c r="AF67" s="142">
        <v>3</v>
      </c>
      <c r="AG67" s="67"/>
      <c r="AH67" s="20"/>
      <c r="AI67" s="21"/>
      <c r="AJ67" s="20"/>
      <c r="AK67" s="341"/>
      <c r="AL67" s="350"/>
      <c r="AM67" s="22"/>
      <c r="AN67" s="23"/>
      <c r="AO67" s="22"/>
      <c r="AP67" s="142"/>
      <c r="AQ67" s="67"/>
      <c r="AR67" s="20"/>
      <c r="AS67" s="21"/>
      <c r="AT67" s="20"/>
      <c r="AU67" s="341"/>
      <c r="AV67" s="350"/>
      <c r="AW67" s="22"/>
      <c r="AX67" s="23"/>
      <c r="AY67" s="22"/>
      <c r="AZ67" s="437"/>
      <c r="BA67" s="336"/>
      <c r="BB67" s="20"/>
      <c r="BC67" s="21"/>
      <c r="BD67" s="20"/>
      <c r="BE67" s="341"/>
      <c r="BF67" s="350"/>
      <c r="BG67" s="22"/>
      <c r="BH67" s="23"/>
      <c r="BI67" s="22"/>
      <c r="BJ67" s="447"/>
      <c r="BK67" s="175"/>
    </row>
    <row r="68" spans="2:63" ht="26.25" thickBot="1" x14ac:dyDescent="0.3">
      <c r="B68" s="118"/>
      <c r="C68" s="139"/>
      <c r="D68" s="94" t="s">
        <v>111</v>
      </c>
      <c r="E68" s="197"/>
      <c r="F68" s="223">
        <f t="shared" si="24"/>
        <v>210</v>
      </c>
      <c r="G68" s="224">
        <f t="shared" si="25"/>
        <v>135</v>
      </c>
      <c r="H68" s="225">
        <f t="shared" ref="H68:J68" si="32">SUM(H69:H71)</f>
        <v>60</v>
      </c>
      <c r="I68" s="225">
        <f t="shared" si="32"/>
        <v>0</v>
      </c>
      <c r="J68" s="225">
        <f t="shared" si="32"/>
        <v>75</v>
      </c>
      <c r="K68" s="226">
        <f>SUM(K69:K71)</f>
        <v>75</v>
      </c>
      <c r="L68" s="170">
        <f>SUM(L69:L71)</f>
        <v>7</v>
      </c>
      <c r="M68" s="281"/>
      <c r="N68" s="282"/>
      <c r="O68" s="283"/>
      <c r="P68" s="282"/>
      <c r="Q68" s="356"/>
      <c r="R68" s="351"/>
      <c r="S68" s="285"/>
      <c r="T68" s="286"/>
      <c r="U68" s="285"/>
      <c r="V68" s="284"/>
      <c r="W68" s="281"/>
      <c r="X68" s="282"/>
      <c r="Y68" s="283"/>
      <c r="Z68" s="282"/>
      <c r="AA68" s="365"/>
      <c r="AB68" s="347"/>
      <c r="AC68" s="285"/>
      <c r="AD68" s="286"/>
      <c r="AE68" s="285"/>
      <c r="AF68" s="284"/>
      <c r="AG68" s="281"/>
      <c r="AH68" s="282"/>
      <c r="AI68" s="283"/>
      <c r="AJ68" s="282"/>
      <c r="AK68" s="365"/>
      <c r="AL68" s="347"/>
      <c r="AM68" s="285"/>
      <c r="AN68" s="286"/>
      <c r="AO68" s="285"/>
      <c r="AP68" s="284"/>
      <c r="AQ68" s="281"/>
      <c r="AR68" s="282"/>
      <c r="AS68" s="283"/>
      <c r="AT68" s="282"/>
      <c r="AU68" s="383"/>
      <c r="AV68" s="376"/>
      <c r="AW68" s="285"/>
      <c r="AX68" s="286"/>
      <c r="AY68" s="285"/>
      <c r="AZ68" s="435"/>
      <c r="BA68" s="392"/>
      <c r="BB68" s="282"/>
      <c r="BC68" s="283"/>
      <c r="BD68" s="282"/>
      <c r="BE68" s="442"/>
      <c r="BF68" s="386"/>
      <c r="BG68" s="285"/>
      <c r="BH68" s="286"/>
      <c r="BI68" s="285"/>
      <c r="BJ68" s="451"/>
      <c r="BK68" s="287"/>
    </row>
    <row r="69" spans="2:63" ht="16.5" x14ac:dyDescent="0.25">
      <c r="B69" s="118"/>
      <c r="C69" s="122" t="s">
        <v>208</v>
      </c>
      <c r="D69" s="595" t="s">
        <v>85</v>
      </c>
      <c r="E69" s="168" t="s">
        <v>147</v>
      </c>
      <c r="F69" s="232">
        <f t="shared" si="24"/>
        <v>150</v>
      </c>
      <c r="G69" s="233">
        <f t="shared" si="25"/>
        <v>105</v>
      </c>
      <c r="H69" s="234">
        <f>SUM(M69,R69,W69,AB69,AG69,AL69,AQ69,AV69,BA69,BF69)</f>
        <v>30</v>
      </c>
      <c r="I69" s="234">
        <f t="shared" ref="I69:I75" si="33">SUM(N69,S69,X69,AC69,AH69,AM69,AR69,BN69,AW69,BB69,BG69)</f>
        <v>0</v>
      </c>
      <c r="J69" s="234">
        <v>75</v>
      </c>
      <c r="K69" s="235">
        <v>45</v>
      </c>
      <c r="L69" s="236">
        <f t="shared" ref="L69:L75" si="34">SUM(Q69,V69,AA69,AF69,AK69,AP69,AU69,AZ69,BE69,BJ69)</f>
        <v>5</v>
      </c>
      <c r="M69" s="157"/>
      <c r="N69" s="207"/>
      <c r="O69" s="208"/>
      <c r="P69" s="207"/>
      <c r="Q69" s="337"/>
      <c r="R69" s="348"/>
      <c r="S69" s="209"/>
      <c r="T69" s="210"/>
      <c r="U69" s="209"/>
      <c r="V69" s="222"/>
      <c r="W69" s="157"/>
      <c r="X69" s="207"/>
      <c r="Y69" s="208"/>
      <c r="Z69" s="207"/>
      <c r="AA69" s="337"/>
      <c r="AB69" s="348">
        <v>15</v>
      </c>
      <c r="AC69" s="209"/>
      <c r="AD69" s="210">
        <v>30</v>
      </c>
      <c r="AE69" s="209">
        <v>30</v>
      </c>
      <c r="AF69" s="222">
        <v>2.5</v>
      </c>
      <c r="AG69" s="157">
        <v>15</v>
      </c>
      <c r="AH69" s="207"/>
      <c r="AI69" s="208">
        <v>45</v>
      </c>
      <c r="AJ69" s="207">
        <v>15</v>
      </c>
      <c r="AK69" s="337">
        <v>2.5</v>
      </c>
      <c r="AL69" s="348"/>
      <c r="AM69" s="209"/>
      <c r="AN69" s="210"/>
      <c r="AO69" s="209"/>
      <c r="AP69" s="222"/>
      <c r="AQ69" s="157"/>
      <c r="AR69" s="207"/>
      <c r="AS69" s="208"/>
      <c r="AT69" s="207"/>
      <c r="AU69" s="337"/>
      <c r="AV69" s="348"/>
      <c r="AW69" s="209"/>
      <c r="AX69" s="210"/>
      <c r="AY69" s="209"/>
      <c r="AZ69" s="396"/>
      <c r="BA69" s="334"/>
      <c r="BB69" s="207"/>
      <c r="BC69" s="208"/>
      <c r="BD69" s="207"/>
      <c r="BE69" s="337"/>
      <c r="BF69" s="348"/>
      <c r="BG69" s="209"/>
      <c r="BH69" s="210"/>
      <c r="BI69" s="209"/>
      <c r="BJ69" s="445"/>
      <c r="BK69" s="221"/>
    </row>
    <row r="70" spans="2:63" ht="16.5" x14ac:dyDescent="0.25">
      <c r="B70" s="118"/>
      <c r="C70" s="123" t="s">
        <v>209</v>
      </c>
      <c r="D70" s="596" t="s">
        <v>86</v>
      </c>
      <c r="E70" s="537" t="s">
        <v>145</v>
      </c>
      <c r="F70" s="18">
        <f t="shared" si="24"/>
        <v>30</v>
      </c>
      <c r="G70" s="154">
        <f t="shared" si="25"/>
        <v>15</v>
      </c>
      <c r="H70" s="155">
        <f>SUM(M70,R70,W70,AB70,AG70,AL70,AQ70,AV70,BA70,BF70)</f>
        <v>15</v>
      </c>
      <c r="I70" s="155">
        <f t="shared" si="33"/>
        <v>0</v>
      </c>
      <c r="J70" s="155">
        <f t="shared" ref="J70:K72" si="35">SUM(O70,T70,Y70,AD70,AI70,AN70,AS70,AX70,BC70,BH70)</f>
        <v>0</v>
      </c>
      <c r="K70" s="156">
        <f t="shared" si="35"/>
        <v>15</v>
      </c>
      <c r="L70" s="11">
        <f t="shared" si="34"/>
        <v>1</v>
      </c>
      <c r="M70" s="206"/>
      <c r="N70" s="207"/>
      <c r="O70" s="208"/>
      <c r="P70" s="207"/>
      <c r="Q70" s="337"/>
      <c r="R70" s="348"/>
      <c r="S70" s="209"/>
      <c r="T70" s="210"/>
      <c r="U70" s="209"/>
      <c r="V70" s="222"/>
      <c r="W70" s="206"/>
      <c r="X70" s="207"/>
      <c r="Y70" s="208"/>
      <c r="Z70" s="207"/>
      <c r="AA70" s="337"/>
      <c r="AB70" s="348"/>
      <c r="AC70" s="209"/>
      <c r="AD70" s="210"/>
      <c r="AE70" s="209"/>
      <c r="AF70" s="222"/>
      <c r="AG70" s="206"/>
      <c r="AH70" s="207"/>
      <c r="AI70" s="208"/>
      <c r="AJ70" s="207"/>
      <c r="AK70" s="337"/>
      <c r="AL70" s="348">
        <v>15</v>
      </c>
      <c r="AM70" s="209"/>
      <c r="AN70" s="210"/>
      <c r="AO70" s="209">
        <v>15</v>
      </c>
      <c r="AP70" s="222">
        <v>1</v>
      </c>
      <c r="AQ70" s="206"/>
      <c r="AR70" s="207"/>
      <c r="AS70" s="208"/>
      <c r="AT70" s="207"/>
      <c r="AU70" s="337"/>
      <c r="AV70" s="348"/>
      <c r="AW70" s="209"/>
      <c r="AX70" s="210"/>
      <c r="AY70" s="209"/>
      <c r="AZ70" s="396"/>
      <c r="BA70" s="334"/>
      <c r="BB70" s="207"/>
      <c r="BC70" s="208"/>
      <c r="BD70" s="207"/>
      <c r="BE70" s="337"/>
      <c r="BF70" s="348"/>
      <c r="BG70" s="209"/>
      <c r="BH70" s="210"/>
      <c r="BI70" s="209"/>
      <c r="BJ70" s="445"/>
      <c r="BK70" s="105"/>
    </row>
    <row r="71" spans="2:63" ht="17.25" thickBot="1" x14ac:dyDescent="0.3">
      <c r="B71" s="118"/>
      <c r="C71" s="139" t="s">
        <v>210</v>
      </c>
      <c r="D71" s="597" t="s">
        <v>87</v>
      </c>
      <c r="E71" s="243" t="s">
        <v>141</v>
      </c>
      <c r="F71" s="244">
        <f t="shared" si="24"/>
        <v>30</v>
      </c>
      <c r="G71" s="212">
        <f t="shared" si="25"/>
        <v>15</v>
      </c>
      <c r="H71" s="213">
        <f>SUM(M71,R71,W71,AB71,AG71,AL71,AQ71,AV71,BA71,BF71)</f>
        <v>15</v>
      </c>
      <c r="I71" s="213">
        <f t="shared" si="33"/>
        <v>0</v>
      </c>
      <c r="J71" s="213">
        <f t="shared" si="35"/>
        <v>0</v>
      </c>
      <c r="K71" s="214">
        <f t="shared" si="35"/>
        <v>15</v>
      </c>
      <c r="L71" s="215">
        <f t="shared" si="34"/>
        <v>1</v>
      </c>
      <c r="M71" s="216"/>
      <c r="N71" s="245"/>
      <c r="O71" s="246"/>
      <c r="P71" s="245"/>
      <c r="Q71" s="340"/>
      <c r="R71" s="349"/>
      <c r="S71" s="247"/>
      <c r="T71" s="248"/>
      <c r="U71" s="247"/>
      <c r="V71" s="249"/>
      <c r="W71" s="216"/>
      <c r="X71" s="245"/>
      <c r="Y71" s="246"/>
      <c r="Z71" s="245"/>
      <c r="AA71" s="340"/>
      <c r="AB71" s="349"/>
      <c r="AC71" s="247"/>
      <c r="AD71" s="248"/>
      <c r="AE71" s="247"/>
      <c r="AF71" s="249"/>
      <c r="AG71" s="216"/>
      <c r="AH71" s="245"/>
      <c r="AI71" s="246"/>
      <c r="AJ71" s="245"/>
      <c r="AK71" s="340"/>
      <c r="AL71" s="349"/>
      <c r="AM71" s="247"/>
      <c r="AN71" s="248"/>
      <c r="AO71" s="247"/>
      <c r="AP71" s="249"/>
      <c r="AQ71" s="216">
        <v>15</v>
      </c>
      <c r="AR71" s="245"/>
      <c r="AS71" s="246"/>
      <c r="AT71" s="245">
        <v>15</v>
      </c>
      <c r="AU71" s="340">
        <v>1</v>
      </c>
      <c r="AV71" s="349"/>
      <c r="AW71" s="247"/>
      <c r="AX71" s="248"/>
      <c r="AY71" s="247"/>
      <c r="AZ71" s="436"/>
      <c r="BA71" s="335"/>
      <c r="BB71" s="245"/>
      <c r="BC71" s="246"/>
      <c r="BD71" s="245"/>
      <c r="BE71" s="340"/>
      <c r="BF71" s="349"/>
      <c r="BG71" s="247"/>
      <c r="BH71" s="248"/>
      <c r="BI71" s="247"/>
      <c r="BJ71" s="446"/>
      <c r="BK71" s="243"/>
    </row>
    <row r="72" spans="2:63" ht="16.5" x14ac:dyDescent="0.25">
      <c r="B72" s="118"/>
      <c r="C72" s="122" t="s">
        <v>211</v>
      </c>
      <c r="D72" s="598" t="s">
        <v>44</v>
      </c>
      <c r="E72" s="221" t="s">
        <v>130</v>
      </c>
      <c r="F72" s="201">
        <f t="shared" si="24"/>
        <v>60</v>
      </c>
      <c r="G72" s="202">
        <f t="shared" si="25"/>
        <v>45</v>
      </c>
      <c r="H72" s="203">
        <f>SUM(M72,R72,W72,AB72,AG72,AL72,AQ72,AV72,BA72,BF72)</f>
        <v>15</v>
      </c>
      <c r="I72" s="203">
        <f t="shared" si="33"/>
        <v>0</v>
      </c>
      <c r="J72" s="203">
        <f t="shared" si="35"/>
        <v>30</v>
      </c>
      <c r="K72" s="204">
        <f t="shared" si="35"/>
        <v>15</v>
      </c>
      <c r="L72" s="205">
        <f t="shared" si="34"/>
        <v>2</v>
      </c>
      <c r="M72" s="206"/>
      <c r="N72" s="207"/>
      <c r="O72" s="208"/>
      <c r="P72" s="207"/>
      <c r="Q72" s="337"/>
      <c r="R72" s="348"/>
      <c r="S72" s="209"/>
      <c r="T72" s="210"/>
      <c r="U72" s="209"/>
      <c r="V72" s="222"/>
      <c r="W72" s="206">
        <v>15</v>
      </c>
      <c r="X72" s="207"/>
      <c r="Y72" s="208">
        <v>30</v>
      </c>
      <c r="Z72" s="207">
        <v>15</v>
      </c>
      <c r="AA72" s="337">
        <v>2</v>
      </c>
      <c r="AB72" s="348"/>
      <c r="AC72" s="209"/>
      <c r="AD72" s="210"/>
      <c r="AE72" s="209"/>
      <c r="AF72" s="222"/>
      <c r="AG72" s="206"/>
      <c r="AH72" s="207"/>
      <c r="AI72" s="208"/>
      <c r="AJ72" s="207"/>
      <c r="AK72" s="337"/>
      <c r="AL72" s="348"/>
      <c r="AM72" s="209"/>
      <c r="AN72" s="210"/>
      <c r="AO72" s="209"/>
      <c r="AP72" s="222"/>
      <c r="AQ72" s="206"/>
      <c r="AR72" s="207"/>
      <c r="AS72" s="208"/>
      <c r="AT72" s="207"/>
      <c r="AU72" s="337"/>
      <c r="AV72" s="348"/>
      <c r="AW72" s="209"/>
      <c r="AX72" s="210"/>
      <c r="AY72" s="209"/>
      <c r="AZ72" s="396"/>
      <c r="BA72" s="334"/>
      <c r="BB72" s="207"/>
      <c r="BC72" s="208"/>
      <c r="BD72" s="207"/>
      <c r="BE72" s="337"/>
      <c r="BF72" s="350"/>
      <c r="BG72" s="22"/>
      <c r="BH72" s="210"/>
      <c r="BI72" s="209"/>
      <c r="BJ72" s="445"/>
      <c r="BK72" s="221"/>
    </row>
    <row r="73" spans="2:63" ht="16.5" x14ac:dyDescent="0.25">
      <c r="B73" s="118"/>
      <c r="C73" s="123" t="s">
        <v>212</v>
      </c>
      <c r="D73" s="584" t="s">
        <v>45</v>
      </c>
      <c r="E73" s="105" t="s">
        <v>148</v>
      </c>
      <c r="F73" s="18">
        <f t="shared" si="24"/>
        <v>240</v>
      </c>
      <c r="G73" s="154">
        <f t="shared" si="25"/>
        <v>150</v>
      </c>
      <c r="H73" s="155">
        <f>SUM(M73,R73,W73,AB73,AG73,AL73,AQ73,AV73,BA73,BF73)</f>
        <v>60</v>
      </c>
      <c r="I73" s="155">
        <f t="shared" si="33"/>
        <v>0</v>
      </c>
      <c r="J73" s="155">
        <v>90</v>
      </c>
      <c r="K73" s="156">
        <v>90</v>
      </c>
      <c r="L73" s="11">
        <f t="shared" si="34"/>
        <v>8</v>
      </c>
      <c r="M73" s="12"/>
      <c r="N73" s="13"/>
      <c r="O73" s="14"/>
      <c r="P73" s="13"/>
      <c r="Q73" s="337"/>
      <c r="R73" s="348"/>
      <c r="S73" s="160"/>
      <c r="T73" s="17"/>
      <c r="U73" s="160"/>
      <c r="V73" s="121"/>
      <c r="W73" s="12"/>
      <c r="X73" s="13"/>
      <c r="Y73" s="14"/>
      <c r="Z73" s="13"/>
      <c r="AA73" s="337"/>
      <c r="AB73" s="348"/>
      <c r="AC73" s="160"/>
      <c r="AD73" s="17"/>
      <c r="AE73" s="160"/>
      <c r="AF73" s="121"/>
      <c r="AG73" s="12">
        <v>30</v>
      </c>
      <c r="AH73" s="13"/>
      <c r="AI73" s="14">
        <v>45</v>
      </c>
      <c r="AJ73" s="13">
        <v>45</v>
      </c>
      <c r="AK73" s="337">
        <v>4</v>
      </c>
      <c r="AL73" s="348">
        <v>30</v>
      </c>
      <c r="AM73" s="160"/>
      <c r="AN73" s="17">
        <v>45</v>
      </c>
      <c r="AO73" s="160">
        <v>45</v>
      </c>
      <c r="AP73" s="121">
        <v>4</v>
      </c>
      <c r="AQ73" s="12"/>
      <c r="AR73" s="13"/>
      <c r="AS73" s="14"/>
      <c r="AT73" s="13"/>
      <c r="AU73" s="337"/>
      <c r="AV73" s="348"/>
      <c r="AW73" s="160"/>
      <c r="AX73" s="17"/>
      <c r="AY73" s="160"/>
      <c r="AZ73" s="396"/>
      <c r="BA73" s="334"/>
      <c r="BB73" s="13"/>
      <c r="BC73" s="14"/>
      <c r="BD73" s="13"/>
      <c r="BE73" s="443"/>
      <c r="BF73" s="151"/>
      <c r="BG73" s="147"/>
      <c r="BH73" s="148"/>
      <c r="BI73" s="149"/>
      <c r="BJ73" s="452"/>
      <c r="BK73" s="105"/>
    </row>
    <row r="74" spans="2:63" ht="16.5" x14ac:dyDescent="0.25">
      <c r="B74" s="118"/>
      <c r="C74" s="123" t="s">
        <v>213</v>
      </c>
      <c r="D74" s="584" t="s">
        <v>46</v>
      </c>
      <c r="E74" s="105" t="s">
        <v>149</v>
      </c>
      <c r="F74" s="18">
        <f>SUM(G74,K74)</f>
        <v>60</v>
      </c>
      <c r="G74" s="154">
        <f t="shared" si="25"/>
        <v>45</v>
      </c>
      <c r="H74" s="155">
        <v>30</v>
      </c>
      <c r="I74" s="155">
        <f t="shared" si="33"/>
        <v>0</v>
      </c>
      <c r="J74" s="155">
        <v>15</v>
      </c>
      <c r="K74" s="156">
        <v>15</v>
      </c>
      <c r="L74" s="11">
        <f t="shared" si="34"/>
        <v>2</v>
      </c>
      <c r="M74" s="12"/>
      <c r="N74" s="13"/>
      <c r="O74" s="14"/>
      <c r="P74" s="13"/>
      <c r="Q74" s="337"/>
      <c r="R74" s="348"/>
      <c r="S74" s="160"/>
      <c r="T74" s="17"/>
      <c r="U74" s="160"/>
      <c r="V74" s="121"/>
      <c r="W74" s="12"/>
      <c r="X74" s="13"/>
      <c r="Y74" s="14"/>
      <c r="Z74" s="13"/>
      <c r="AA74" s="337"/>
      <c r="AB74" s="348"/>
      <c r="AC74" s="160"/>
      <c r="AD74" s="17"/>
      <c r="AE74" s="160"/>
      <c r="AF74" s="121"/>
      <c r="AG74" s="12">
        <v>30</v>
      </c>
      <c r="AH74" s="13"/>
      <c r="AI74" s="14">
        <v>15</v>
      </c>
      <c r="AJ74" s="13">
        <v>15</v>
      </c>
      <c r="AK74" s="337">
        <v>2</v>
      </c>
      <c r="AL74" s="348"/>
      <c r="AM74" s="160"/>
      <c r="AN74" s="17"/>
      <c r="AO74" s="160"/>
      <c r="AP74" s="121"/>
      <c r="AQ74" s="12"/>
      <c r="AR74" s="13"/>
      <c r="AS74" s="14"/>
      <c r="AT74" s="13"/>
      <c r="AU74" s="337"/>
      <c r="AV74" s="348"/>
      <c r="AW74" s="160"/>
      <c r="AX74" s="17"/>
      <c r="AY74" s="160"/>
      <c r="AZ74" s="396"/>
      <c r="BA74" s="334"/>
      <c r="BB74" s="13"/>
      <c r="BC74" s="14"/>
      <c r="BD74" s="13"/>
      <c r="BE74" s="337"/>
      <c r="BF74" s="350"/>
      <c r="BG74" s="22"/>
      <c r="BH74" s="23"/>
      <c r="BI74" s="22"/>
      <c r="BJ74" s="447"/>
      <c r="BK74" s="105"/>
    </row>
    <row r="75" spans="2:63" ht="17.25" thickBot="1" x14ac:dyDescent="0.3">
      <c r="B75" s="118"/>
      <c r="C75" s="123" t="s">
        <v>214</v>
      </c>
      <c r="D75" s="584" t="s">
        <v>47</v>
      </c>
      <c r="E75" s="105" t="s">
        <v>129</v>
      </c>
      <c r="F75" s="18">
        <f>SUM(G75+K75)</f>
        <v>60</v>
      </c>
      <c r="G75" s="154">
        <f t="shared" si="25"/>
        <v>30</v>
      </c>
      <c r="H75" s="155">
        <f>SUM(M75,R75,W75,AB75,AG75,AL75,AQ75,AV75,BA75,BF75)</f>
        <v>30</v>
      </c>
      <c r="I75" s="155">
        <f t="shared" si="33"/>
        <v>0</v>
      </c>
      <c r="J75" s="155">
        <f>SUM(O75,T75,Y75,AD75,AI75,AN75,AS75,AX75,BC75,BH75)</f>
        <v>0</v>
      </c>
      <c r="K75" s="156">
        <f>SUM(P75,U75,Z75,AE75,AJ75,AO75,AT75,AY75,BD75,BI75)</f>
        <v>30</v>
      </c>
      <c r="L75" s="11">
        <f t="shared" si="34"/>
        <v>2</v>
      </c>
      <c r="M75" s="12">
        <v>30</v>
      </c>
      <c r="N75" s="20"/>
      <c r="O75" s="21">
        <v>0</v>
      </c>
      <c r="P75" s="20">
        <v>30</v>
      </c>
      <c r="Q75" s="341">
        <v>2</v>
      </c>
      <c r="R75" s="350"/>
      <c r="S75" s="22"/>
      <c r="T75" s="23"/>
      <c r="U75" s="22"/>
      <c r="V75" s="142"/>
      <c r="W75" s="67"/>
      <c r="X75" s="20"/>
      <c r="Y75" s="21"/>
      <c r="Z75" s="20"/>
      <c r="AA75" s="341"/>
      <c r="AB75" s="350"/>
      <c r="AC75" s="22"/>
      <c r="AD75" s="23"/>
      <c r="AE75" s="22"/>
      <c r="AF75" s="142"/>
      <c r="AG75" s="67"/>
      <c r="AH75" s="20"/>
      <c r="AI75" s="21"/>
      <c r="AJ75" s="20"/>
      <c r="AK75" s="341"/>
      <c r="AL75" s="350"/>
      <c r="AM75" s="22"/>
      <c r="AN75" s="23"/>
      <c r="AO75" s="22"/>
      <c r="AP75" s="142"/>
      <c r="AQ75" s="67"/>
      <c r="AR75" s="20"/>
      <c r="AS75" s="21"/>
      <c r="AT75" s="20"/>
      <c r="AU75" s="341"/>
      <c r="AV75" s="350"/>
      <c r="AW75" s="22"/>
      <c r="AX75" s="23"/>
      <c r="AY75" s="22"/>
      <c r="AZ75" s="437"/>
      <c r="BA75" s="336"/>
      <c r="BB75" s="20"/>
      <c r="BC75" s="21"/>
      <c r="BD75" s="20"/>
      <c r="BE75" s="341"/>
      <c r="BF75" s="151"/>
      <c r="BG75" s="82"/>
      <c r="BH75" s="83"/>
      <c r="BI75" s="82"/>
      <c r="BJ75" s="453"/>
      <c r="BK75" s="105"/>
    </row>
    <row r="76" spans="2:63" s="474" customFormat="1" ht="17.25" thickBot="1" x14ac:dyDescent="0.3">
      <c r="B76" s="136"/>
      <c r="C76" s="130"/>
      <c r="D76" s="70" t="s">
        <v>267</v>
      </c>
      <c r="E76" s="488"/>
      <c r="F76" s="90">
        <f t="shared" ref="F76:L76" si="36">SUM(F77,F93,F98,F107,F112)</f>
        <v>2940</v>
      </c>
      <c r="G76" s="90">
        <f t="shared" si="36"/>
        <v>1670</v>
      </c>
      <c r="H76" s="90">
        <f t="shared" si="36"/>
        <v>925</v>
      </c>
      <c r="I76" s="309">
        <f t="shared" si="36"/>
        <v>0</v>
      </c>
      <c r="J76" s="90">
        <f t="shared" si="36"/>
        <v>745</v>
      </c>
      <c r="K76" s="90">
        <f t="shared" si="36"/>
        <v>1270</v>
      </c>
      <c r="L76" s="90">
        <f t="shared" si="36"/>
        <v>98</v>
      </c>
      <c r="M76" s="490"/>
      <c r="N76" s="490">
        <f t="shared" ref="N76:AS76" si="37">SUM(N77,N93,N98,N107,N112)</f>
        <v>0</v>
      </c>
      <c r="O76" s="490">
        <f t="shared" si="37"/>
        <v>0</v>
      </c>
      <c r="P76" s="490">
        <f t="shared" si="37"/>
        <v>0</v>
      </c>
      <c r="Q76" s="491">
        <f t="shared" si="37"/>
        <v>0</v>
      </c>
      <c r="R76" s="492">
        <f t="shared" si="37"/>
        <v>0</v>
      </c>
      <c r="S76" s="493">
        <f t="shared" si="37"/>
        <v>0</v>
      </c>
      <c r="T76" s="493">
        <f t="shared" si="37"/>
        <v>0</v>
      </c>
      <c r="U76" s="493">
        <f t="shared" si="37"/>
        <v>0</v>
      </c>
      <c r="V76" s="494">
        <f t="shared" si="37"/>
        <v>0</v>
      </c>
      <c r="W76" s="495">
        <f t="shared" si="37"/>
        <v>0</v>
      </c>
      <c r="X76" s="490">
        <f t="shared" si="37"/>
        <v>0</v>
      </c>
      <c r="Y76" s="490">
        <f t="shared" si="37"/>
        <v>0</v>
      </c>
      <c r="Z76" s="490">
        <f t="shared" si="37"/>
        <v>0</v>
      </c>
      <c r="AA76" s="491">
        <f t="shared" si="37"/>
        <v>0</v>
      </c>
      <c r="AB76" s="492">
        <f t="shared" si="37"/>
        <v>60</v>
      </c>
      <c r="AC76" s="493">
        <f t="shared" si="37"/>
        <v>0</v>
      </c>
      <c r="AD76" s="493">
        <f t="shared" si="37"/>
        <v>45</v>
      </c>
      <c r="AE76" s="493">
        <f t="shared" si="37"/>
        <v>75</v>
      </c>
      <c r="AF76" s="494">
        <f t="shared" si="37"/>
        <v>6</v>
      </c>
      <c r="AG76" s="495">
        <f t="shared" si="37"/>
        <v>140</v>
      </c>
      <c r="AH76" s="490">
        <f t="shared" si="37"/>
        <v>0</v>
      </c>
      <c r="AI76" s="490">
        <f t="shared" si="37"/>
        <v>140</v>
      </c>
      <c r="AJ76" s="490">
        <f t="shared" si="37"/>
        <v>230</v>
      </c>
      <c r="AK76" s="496">
        <f t="shared" si="37"/>
        <v>17</v>
      </c>
      <c r="AL76" s="492">
        <f t="shared" si="37"/>
        <v>180</v>
      </c>
      <c r="AM76" s="493">
        <f t="shared" si="37"/>
        <v>0</v>
      </c>
      <c r="AN76" s="493">
        <f t="shared" si="37"/>
        <v>135</v>
      </c>
      <c r="AO76" s="493">
        <f t="shared" si="37"/>
        <v>285</v>
      </c>
      <c r="AP76" s="497">
        <f t="shared" si="37"/>
        <v>20</v>
      </c>
      <c r="AQ76" s="495">
        <f t="shared" si="37"/>
        <v>250</v>
      </c>
      <c r="AR76" s="490">
        <f t="shared" si="37"/>
        <v>0</v>
      </c>
      <c r="AS76" s="490">
        <f t="shared" si="37"/>
        <v>200</v>
      </c>
      <c r="AT76" s="490">
        <f t="shared" ref="AT76:BJ76" si="38">SUM(AT77,AT93,AT98,AT107,AT112)</f>
        <v>330</v>
      </c>
      <c r="AU76" s="496">
        <f t="shared" si="38"/>
        <v>26</v>
      </c>
      <c r="AV76" s="492">
        <f t="shared" si="38"/>
        <v>180</v>
      </c>
      <c r="AW76" s="493">
        <f t="shared" si="38"/>
        <v>0</v>
      </c>
      <c r="AX76" s="493">
        <f t="shared" si="38"/>
        <v>120</v>
      </c>
      <c r="AY76" s="493">
        <f t="shared" si="38"/>
        <v>180</v>
      </c>
      <c r="AZ76" s="497">
        <f t="shared" si="38"/>
        <v>16</v>
      </c>
      <c r="BA76" s="495">
        <f t="shared" si="38"/>
        <v>115</v>
      </c>
      <c r="BB76" s="490">
        <f t="shared" si="38"/>
        <v>0</v>
      </c>
      <c r="BC76" s="490">
        <f t="shared" si="38"/>
        <v>105</v>
      </c>
      <c r="BD76" s="490">
        <f t="shared" si="38"/>
        <v>170</v>
      </c>
      <c r="BE76" s="496">
        <f t="shared" si="38"/>
        <v>13</v>
      </c>
      <c r="BF76" s="492">
        <f t="shared" si="38"/>
        <v>0</v>
      </c>
      <c r="BG76" s="493">
        <f t="shared" si="38"/>
        <v>0</v>
      </c>
      <c r="BH76" s="493">
        <f t="shared" si="38"/>
        <v>0</v>
      </c>
      <c r="BI76" s="493">
        <f t="shared" si="38"/>
        <v>0</v>
      </c>
      <c r="BJ76" s="498">
        <f t="shared" si="38"/>
        <v>0</v>
      </c>
      <c r="BK76" s="488"/>
    </row>
    <row r="77" spans="2:63" ht="17.25" thickBot="1" x14ac:dyDescent="0.3">
      <c r="B77" s="288"/>
      <c r="C77" s="294"/>
      <c r="D77" s="620" t="s">
        <v>88</v>
      </c>
      <c r="E77" s="146"/>
      <c r="F77" s="92">
        <f>SUM(F78:F92)</f>
        <v>690</v>
      </c>
      <c r="G77" s="317">
        <f>SUM(G78:G92)</f>
        <v>400</v>
      </c>
      <c r="H77" s="318">
        <f>SUM(H78:H92)</f>
        <v>225</v>
      </c>
      <c r="I77" s="318">
        <f t="shared" ref="I77" si="39">SUM(I78:I90)</f>
        <v>0</v>
      </c>
      <c r="J77" s="318">
        <f t="shared" ref="J77:AO77" si="40">SUM(J78:J92)</f>
        <v>175</v>
      </c>
      <c r="K77" s="316">
        <f t="shared" si="40"/>
        <v>290</v>
      </c>
      <c r="L77" s="92">
        <f t="shared" si="40"/>
        <v>23</v>
      </c>
      <c r="M77" s="93">
        <f t="shared" si="40"/>
        <v>0</v>
      </c>
      <c r="N77" s="93">
        <f t="shared" si="40"/>
        <v>0</v>
      </c>
      <c r="O77" s="93">
        <f t="shared" si="40"/>
        <v>0</v>
      </c>
      <c r="P77" s="93">
        <f t="shared" si="40"/>
        <v>0</v>
      </c>
      <c r="Q77" s="93">
        <f t="shared" si="40"/>
        <v>0</v>
      </c>
      <c r="R77" s="93">
        <f t="shared" si="40"/>
        <v>0</v>
      </c>
      <c r="S77" s="93">
        <f t="shared" si="40"/>
        <v>0</v>
      </c>
      <c r="T77" s="93">
        <f t="shared" si="40"/>
        <v>0</v>
      </c>
      <c r="U77" s="93">
        <f t="shared" si="40"/>
        <v>0</v>
      </c>
      <c r="V77" s="93">
        <f t="shared" si="40"/>
        <v>0</v>
      </c>
      <c r="W77" s="93">
        <f t="shared" si="40"/>
        <v>0</v>
      </c>
      <c r="X77" s="93">
        <f t="shared" si="40"/>
        <v>0</v>
      </c>
      <c r="Y77" s="93">
        <f t="shared" si="40"/>
        <v>0</v>
      </c>
      <c r="Z77" s="93">
        <f t="shared" si="40"/>
        <v>0</v>
      </c>
      <c r="AA77" s="93">
        <f t="shared" si="40"/>
        <v>0</v>
      </c>
      <c r="AB77" s="93">
        <f t="shared" si="40"/>
        <v>30</v>
      </c>
      <c r="AC77" s="93">
        <f t="shared" si="40"/>
        <v>0</v>
      </c>
      <c r="AD77" s="93">
        <f t="shared" si="40"/>
        <v>30</v>
      </c>
      <c r="AE77" s="93">
        <f t="shared" si="40"/>
        <v>60</v>
      </c>
      <c r="AF77" s="93">
        <f t="shared" si="40"/>
        <v>4</v>
      </c>
      <c r="AG77" s="93">
        <f t="shared" si="40"/>
        <v>95</v>
      </c>
      <c r="AH77" s="93">
        <f t="shared" si="40"/>
        <v>0</v>
      </c>
      <c r="AI77" s="93">
        <f t="shared" si="40"/>
        <v>80</v>
      </c>
      <c r="AJ77" s="93">
        <f t="shared" si="40"/>
        <v>125</v>
      </c>
      <c r="AK77" s="93">
        <f t="shared" si="40"/>
        <v>10</v>
      </c>
      <c r="AL77" s="93">
        <f t="shared" si="40"/>
        <v>0</v>
      </c>
      <c r="AM77" s="93">
        <f t="shared" si="40"/>
        <v>0</v>
      </c>
      <c r="AN77" s="93">
        <f t="shared" si="40"/>
        <v>0</v>
      </c>
      <c r="AO77" s="93">
        <f t="shared" si="40"/>
        <v>0</v>
      </c>
      <c r="AP77" s="93">
        <f t="shared" ref="AP77:BJ77" si="41">SUM(AP78:AP92)</f>
        <v>0</v>
      </c>
      <c r="AQ77" s="93">
        <f t="shared" si="41"/>
        <v>100</v>
      </c>
      <c r="AR77" s="93">
        <f t="shared" si="41"/>
        <v>0</v>
      </c>
      <c r="AS77" s="93">
        <f t="shared" si="41"/>
        <v>65</v>
      </c>
      <c r="AT77" s="93">
        <f t="shared" si="41"/>
        <v>105</v>
      </c>
      <c r="AU77" s="93">
        <f t="shared" si="41"/>
        <v>9</v>
      </c>
      <c r="AV77" s="93">
        <f t="shared" si="41"/>
        <v>0</v>
      </c>
      <c r="AW77" s="93">
        <f t="shared" si="41"/>
        <v>0</v>
      </c>
      <c r="AX77" s="93">
        <f t="shared" si="41"/>
        <v>0</v>
      </c>
      <c r="AY77" s="93">
        <f t="shared" si="41"/>
        <v>0</v>
      </c>
      <c r="AZ77" s="93">
        <f t="shared" si="41"/>
        <v>0</v>
      </c>
      <c r="BA77" s="93">
        <f t="shared" si="41"/>
        <v>0</v>
      </c>
      <c r="BB77" s="93">
        <f t="shared" si="41"/>
        <v>0</v>
      </c>
      <c r="BC77" s="93">
        <f t="shared" si="41"/>
        <v>0</v>
      </c>
      <c r="BD77" s="93">
        <f t="shared" si="41"/>
        <v>0</v>
      </c>
      <c r="BE77" s="93">
        <f t="shared" si="41"/>
        <v>0</v>
      </c>
      <c r="BF77" s="93">
        <f t="shared" si="41"/>
        <v>0</v>
      </c>
      <c r="BG77" s="93">
        <f t="shared" si="41"/>
        <v>0</v>
      </c>
      <c r="BH77" s="93">
        <f t="shared" si="41"/>
        <v>0</v>
      </c>
      <c r="BI77" s="93">
        <f t="shared" si="41"/>
        <v>0</v>
      </c>
      <c r="BJ77" s="93">
        <f t="shared" si="41"/>
        <v>0</v>
      </c>
      <c r="BK77" s="146"/>
    </row>
    <row r="78" spans="2:63" ht="16.5" x14ac:dyDescent="0.25">
      <c r="B78" s="68"/>
      <c r="C78" s="133" t="s">
        <v>217</v>
      </c>
      <c r="D78" s="586" t="s">
        <v>112</v>
      </c>
      <c r="E78" s="866" t="s">
        <v>151</v>
      </c>
      <c r="F78" s="18">
        <f t="shared" ref="F78:F92" si="42">SUM(G78+K78)</f>
        <v>90</v>
      </c>
      <c r="G78" s="308">
        <f t="shared" ref="G78:G92" si="43">SUM(H78:J78)</f>
        <v>60</v>
      </c>
      <c r="H78" s="310">
        <v>30</v>
      </c>
      <c r="I78" s="310">
        <f t="shared" ref="I78:I91" si="44">SUM(N78,S78,X78,AC78,AH78,AM78,AR78,BN78,AW78,BB78,BG78)</f>
        <v>0</v>
      </c>
      <c r="J78" s="310">
        <v>30</v>
      </c>
      <c r="K78" s="314">
        <v>30</v>
      </c>
      <c r="L78" s="11">
        <f t="shared" ref="L78:L91" si="45">SUM(Q78,V78,AA78,AF78,AK78,AP78,AU78,AZ78,BE78,BJ78)</f>
        <v>3</v>
      </c>
      <c r="M78" s="12"/>
      <c r="N78" s="13"/>
      <c r="O78" s="14"/>
      <c r="P78" s="13"/>
      <c r="Q78" s="337"/>
      <c r="R78" s="348"/>
      <c r="S78" s="160"/>
      <c r="T78" s="17"/>
      <c r="U78" s="160"/>
      <c r="V78" s="121"/>
      <c r="W78" s="12" t="s">
        <v>0</v>
      </c>
      <c r="X78" s="13" t="s">
        <v>0</v>
      </c>
      <c r="Y78" s="14" t="s">
        <v>0</v>
      </c>
      <c r="Z78" s="13" t="s">
        <v>0</v>
      </c>
      <c r="AA78" s="337"/>
      <c r="AB78" s="361"/>
      <c r="AC78" s="87"/>
      <c r="AD78" s="71"/>
      <c r="AE78" s="160"/>
      <c r="AF78" s="121"/>
      <c r="AG78" s="12"/>
      <c r="AH78" s="13"/>
      <c r="AI78" s="14"/>
      <c r="AJ78" s="13"/>
      <c r="AK78" s="337"/>
      <c r="AL78" s="348"/>
      <c r="AM78" s="160"/>
      <c r="AN78" s="17"/>
      <c r="AO78" s="160"/>
      <c r="AP78" s="121"/>
      <c r="AQ78" s="12">
        <v>30</v>
      </c>
      <c r="AR78" s="13"/>
      <c r="AS78" s="14">
        <v>30</v>
      </c>
      <c r="AT78" s="13">
        <v>30</v>
      </c>
      <c r="AU78" s="337">
        <v>3</v>
      </c>
      <c r="AV78" s="348"/>
      <c r="AW78" s="160"/>
      <c r="AX78" s="17"/>
      <c r="AY78" s="160"/>
      <c r="AZ78" s="396"/>
      <c r="BA78" s="334"/>
      <c r="BB78" s="13"/>
      <c r="BC78" s="14"/>
      <c r="BD78" s="13"/>
      <c r="BE78" s="337"/>
      <c r="BF78" s="350"/>
      <c r="BG78" s="22"/>
      <c r="BH78" s="23"/>
      <c r="BI78" s="22"/>
      <c r="BJ78" s="447"/>
      <c r="BK78" s="866"/>
    </row>
    <row r="79" spans="2:63" ht="16.5" x14ac:dyDescent="0.25">
      <c r="B79" s="10"/>
      <c r="C79" s="134" t="s">
        <v>218</v>
      </c>
      <c r="D79" s="585" t="s">
        <v>49</v>
      </c>
      <c r="E79" s="867"/>
      <c r="F79" s="18">
        <f t="shared" si="42"/>
        <v>30</v>
      </c>
      <c r="G79" s="308">
        <f t="shared" si="43"/>
        <v>15</v>
      </c>
      <c r="H79" s="310">
        <v>5</v>
      </c>
      <c r="I79" s="310">
        <f t="shared" si="44"/>
        <v>0</v>
      </c>
      <c r="J79" s="310">
        <v>10</v>
      </c>
      <c r="K79" s="314">
        <v>15</v>
      </c>
      <c r="L79" s="11">
        <f t="shared" si="45"/>
        <v>1</v>
      </c>
      <c r="M79" s="12"/>
      <c r="N79" s="13"/>
      <c r="O79" s="14"/>
      <c r="P79" s="13"/>
      <c r="Q79" s="337"/>
      <c r="R79" s="348" t="s">
        <v>0</v>
      </c>
      <c r="S79" s="160" t="s">
        <v>0</v>
      </c>
      <c r="T79" s="17" t="s">
        <v>0</v>
      </c>
      <c r="U79" s="160"/>
      <c r="V79" s="121"/>
      <c r="W79" s="12"/>
      <c r="X79" s="13"/>
      <c r="Y79" s="14"/>
      <c r="Z79" s="13"/>
      <c r="AA79" s="337"/>
      <c r="AB79" s="348"/>
      <c r="AC79" s="160"/>
      <c r="AD79" s="17"/>
      <c r="AE79" s="160"/>
      <c r="AF79" s="121"/>
      <c r="AG79" s="12"/>
      <c r="AH79" s="13"/>
      <c r="AI79" s="14"/>
      <c r="AJ79" s="13"/>
      <c r="AK79" s="337"/>
      <c r="AL79" s="348"/>
      <c r="AM79" s="160"/>
      <c r="AN79" s="17"/>
      <c r="AO79" s="160"/>
      <c r="AP79" s="121"/>
      <c r="AQ79" s="12">
        <v>5</v>
      </c>
      <c r="AR79" s="13"/>
      <c r="AS79" s="14">
        <v>10</v>
      </c>
      <c r="AT79" s="13">
        <v>15</v>
      </c>
      <c r="AU79" s="337">
        <v>1</v>
      </c>
      <c r="AV79" s="348"/>
      <c r="AW79" s="160"/>
      <c r="AX79" s="17"/>
      <c r="AY79" s="160"/>
      <c r="AZ79" s="396"/>
      <c r="BA79" s="334"/>
      <c r="BB79" s="13"/>
      <c r="BC79" s="14"/>
      <c r="BD79" s="13"/>
      <c r="BE79" s="337"/>
      <c r="BF79" s="458"/>
      <c r="BG79" s="459"/>
      <c r="BH79" s="460"/>
      <c r="BI79" s="459"/>
      <c r="BJ79" s="455"/>
      <c r="BK79" s="867"/>
    </row>
    <row r="80" spans="2:63" ht="16.5" x14ac:dyDescent="0.25">
      <c r="B80" s="10"/>
      <c r="C80" s="134" t="s">
        <v>219</v>
      </c>
      <c r="D80" s="587" t="s">
        <v>50</v>
      </c>
      <c r="E80" s="867"/>
      <c r="F80" s="18">
        <f t="shared" si="42"/>
        <v>60</v>
      </c>
      <c r="G80" s="154">
        <f t="shared" si="43"/>
        <v>45</v>
      </c>
      <c r="H80" s="155">
        <v>30</v>
      </c>
      <c r="I80" s="155">
        <f t="shared" si="44"/>
        <v>0</v>
      </c>
      <c r="J80" s="155">
        <v>15</v>
      </c>
      <c r="K80" s="156">
        <v>15</v>
      </c>
      <c r="L80" s="11">
        <f t="shared" si="45"/>
        <v>2</v>
      </c>
      <c r="M80" s="12"/>
      <c r="N80" s="13"/>
      <c r="O80" s="14"/>
      <c r="P80" s="13"/>
      <c r="Q80" s="337"/>
      <c r="R80" s="348"/>
      <c r="S80" s="160"/>
      <c r="T80" s="17"/>
      <c r="U80" s="160"/>
      <c r="V80" s="121"/>
      <c r="W80" s="12"/>
      <c r="X80" s="13"/>
      <c r="Y80" s="14"/>
      <c r="Z80" s="13"/>
      <c r="AA80" s="337"/>
      <c r="AB80" s="348"/>
      <c r="AC80" s="160"/>
      <c r="AD80" s="17"/>
      <c r="AE80" s="160"/>
      <c r="AF80" s="121"/>
      <c r="AG80" s="12"/>
      <c r="AH80" s="13"/>
      <c r="AI80" s="14"/>
      <c r="AJ80" s="13"/>
      <c r="AK80" s="337"/>
      <c r="AL80" s="348"/>
      <c r="AM80" s="160"/>
      <c r="AN80" s="17"/>
      <c r="AO80" s="160"/>
      <c r="AP80" s="121"/>
      <c r="AQ80" s="12">
        <v>30</v>
      </c>
      <c r="AR80" s="13"/>
      <c r="AS80" s="14">
        <v>15</v>
      </c>
      <c r="AT80" s="13">
        <v>15</v>
      </c>
      <c r="AU80" s="337">
        <v>2</v>
      </c>
      <c r="AV80" s="348"/>
      <c r="AW80" s="160"/>
      <c r="AX80" s="17"/>
      <c r="AY80" s="160"/>
      <c r="AZ80" s="396"/>
      <c r="BA80" s="334"/>
      <c r="BB80" s="13"/>
      <c r="BC80" s="14"/>
      <c r="BD80" s="13"/>
      <c r="BE80" s="337"/>
      <c r="BF80" s="348"/>
      <c r="BG80" s="160"/>
      <c r="BH80" s="17"/>
      <c r="BI80" s="160"/>
      <c r="BJ80" s="448"/>
      <c r="BK80" s="867"/>
    </row>
    <row r="81" spans="2:63" ht="17.25" thickBot="1" x14ac:dyDescent="0.3">
      <c r="B81" s="290"/>
      <c r="C81" s="134" t="s">
        <v>220</v>
      </c>
      <c r="D81" s="588" t="s">
        <v>51</v>
      </c>
      <c r="E81" s="868"/>
      <c r="F81" s="211">
        <f t="shared" si="42"/>
        <v>30</v>
      </c>
      <c r="G81" s="212">
        <f t="shared" si="43"/>
        <v>15</v>
      </c>
      <c r="H81" s="213">
        <v>5</v>
      </c>
      <c r="I81" s="213">
        <f t="shared" si="44"/>
        <v>0</v>
      </c>
      <c r="J81" s="213">
        <f>SUM(O81,T81,Y81,AD81,AI81,AN81,AS81,AX81,BC81,BH81)</f>
        <v>10</v>
      </c>
      <c r="K81" s="214">
        <v>15</v>
      </c>
      <c r="L81" s="215">
        <f t="shared" si="45"/>
        <v>1</v>
      </c>
      <c r="M81" s="216"/>
      <c r="N81" s="217"/>
      <c r="O81" s="218"/>
      <c r="P81" s="217"/>
      <c r="Q81" s="340"/>
      <c r="R81" s="349"/>
      <c r="S81" s="219"/>
      <c r="T81" s="220"/>
      <c r="U81" s="219"/>
      <c r="V81" s="249"/>
      <c r="W81" s="216"/>
      <c r="X81" s="217"/>
      <c r="Y81" s="218"/>
      <c r="Z81" s="217"/>
      <c r="AA81" s="340"/>
      <c r="AB81" s="349"/>
      <c r="AC81" s="219"/>
      <c r="AD81" s="220"/>
      <c r="AE81" s="219"/>
      <c r="AF81" s="249"/>
      <c r="AG81" s="216"/>
      <c r="AH81" s="217"/>
      <c r="AI81" s="218"/>
      <c r="AJ81" s="217"/>
      <c r="AK81" s="340"/>
      <c r="AL81" s="349"/>
      <c r="AM81" s="219"/>
      <c r="AN81" s="220"/>
      <c r="AO81" s="219"/>
      <c r="AP81" s="249"/>
      <c r="AQ81" s="216">
        <v>5</v>
      </c>
      <c r="AR81" s="217"/>
      <c r="AS81" s="218">
        <v>10</v>
      </c>
      <c r="AT81" s="217">
        <v>15</v>
      </c>
      <c r="AU81" s="340">
        <v>1</v>
      </c>
      <c r="AV81" s="349"/>
      <c r="AW81" s="219"/>
      <c r="AX81" s="220"/>
      <c r="AY81" s="219"/>
      <c r="AZ81" s="436"/>
      <c r="BA81" s="335"/>
      <c r="BB81" s="217"/>
      <c r="BC81" s="218"/>
      <c r="BD81" s="217"/>
      <c r="BE81" s="340"/>
      <c r="BF81" s="349"/>
      <c r="BG81" s="219"/>
      <c r="BH81" s="220"/>
      <c r="BI81" s="219"/>
      <c r="BJ81" s="456"/>
      <c r="BK81" s="887"/>
    </row>
    <row r="82" spans="2:63" ht="16.5" x14ac:dyDescent="0.25">
      <c r="B82" s="188"/>
      <c r="C82" s="133" t="s">
        <v>221</v>
      </c>
      <c r="D82" s="589" t="s">
        <v>52</v>
      </c>
      <c r="E82" s="867" t="s">
        <v>149</v>
      </c>
      <c r="F82" s="201">
        <f t="shared" si="42"/>
        <v>60</v>
      </c>
      <c r="G82" s="202">
        <f t="shared" si="43"/>
        <v>45</v>
      </c>
      <c r="H82" s="203">
        <v>30</v>
      </c>
      <c r="I82" s="203">
        <f t="shared" si="44"/>
        <v>0</v>
      </c>
      <c r="J82" s="203">
        <v>15</v>
      </c>
      <c r="K82" s="204">
        <v>15</v>
      </c>
      <c r="L82" s="205">
        <f t="shared" si="45"/>
        <v>2</v>
      </c>
      <c r="M82" s="206"/>
      <c r="N82" s="207"/>
      <c r="O82" s="208"/>
      <c r="P82" s="207"/>
      <c r="Q82" s="337"/>
      <c r="R82" s="348"/>
      <c r="S82" s="209"/>
      <c r="T82" s="210"/>
      <c r="U82" s="209"/>
      <c r="V82" s="222"/>
      <c r="W82" s="206"/>
      <c r="X82" s="207"/>
      <c r="Y82" s="208"/>
      <c r="Z82" s="207"/>
      <c r="AA82" s="337"/>
      <c r="AB82" s="348"/>
      <c r="AC82" s="209"/>
      <c r="AD82" s="210"/>
      <c r="AE82" s="209"/>
      <c r="AF82" s="222"/>
      <c r="AG82" s="206">
        <v>30</v>
      </c>
      <c r="AH82" s="207"/>
      <c r="AI82" s="208">
        <v>15</v>
      </c>
      <c r="AJ82" s="207">
        <v>15</v>
      </c>
      <c r="AK82" s="337">
        <v>2</v>
      </c>
      <c r="AL82" s="348"/>
      <c r="AM82" s="209"/>
      <c r="AN82" s="210"/>
      <c r="AO82" s="209"/>
      <c r="AP82" s="222"/>
      <c r="AQ82" s="206"/>
      <c r="AR82" s="207"/>
      <c r="AS82" s="208"/>
      <c r="AT82" s="207"/>
      <c r="AU82" s="337"/>
      <c r="AV82" s="348"/>
      <c r="AW82" s="209"/>
      <c r="AX82" s="210"/>
      <c r="AY82" s="209"/>
      <c r="AZ82" s="396"/>
      <c r="BA82" s="334"/>
      <c r="BB82" s="207"/>
      <c r="BC82" s="208"/>
      <c r="BD82" s="207"/>
      <c r="BE82" s="337"/>
      <c r="BF82" s="348"/>
      <c r="BG82" s="209"/>
      <c r="BH82" s="210"/>
      <c r="BI82" s="209"/>
      <c r="BJ82" s="675"/>
      <c r="BK82" s="885"/>
    </row>
    <row r="83" spans="2:63" ht="16.5" x14ac:dyDescent="0.25">
      <c r="B83" s="10"/>
      <c r="C83" s="134" t="s">
        <v>222</v>
      </c>
      <c r="D83" s="585" t="s">
        <v>53</v>
      </c>
      <c r="E83" s="867"/>
      <c r="F83" s="18">
        <f t="shared" si="42"/>
        <v>60</v>
      </c>
      <c r="G83" s="154">
        <f t="shared" si="43"/>
        <v>30</v>
      </c>
      <c r="H83" s="155">
        <v>15</v>
      </c>
      <c r="I83" s="155">
        <f t="shared" si="44"/>
        <v>0</v>
      </c>
      <c r="J83" s="155">
        <v>15</v>
      </c>
      <c r="K83" s="156">
        <v>30</v>
      </c>
      <c r="L83" s="11">
        <f t="shared" si="45"/>
        <v>2</v>
      </c>
      <c r="M83" s="12"/>
      <c r="N83" s="13"/>
      <c r="O83" s="14"/>
      <c r="P83" s="13"/>
      <c r="Q83" s="337"/>
      <c r="R83" s="348"/>
      <c r="S83" s="160"/>
      <c r="T83" s="17"/>
      <c r="U83" s="160"/>
      <c r="V83" s="121"/>
      <c r="W83" s="12"/>
      <c r="X83" s="13"/>
      <c r="Y83" s="14"/>
      <c r="Z83" s="13"/>
      <c r="AA83" s="337"/>
      <c r="AB83" s="348"/>
      <c r="AC83" s="160"/>
      <c r="AD83" s="17"/>
      <c r="AE83" s="160"/>
      <c r="AF83" s="121"/>
      <c r="AG83" s="12">
        <v>15</v>
      </c>
      <c r="AH83" s="13"/>
      <c r="AI83" s="21">
        <v>15</v>
      </c>
      <c r="AJ83" s="20">
        <v>30</v>
      </c>
      <c r="AK83" s="341">
        <v>2</v>
      </c>
      <c r="AL83" s="350"/>
      <c r="AM83" s="22"/>
      <c r="AN83" s="23"/>
      <c r="AO83" s="22"/>
      <c r="AP83" s="142"/>
      <c r="AQ83" s="67"/>
      <c r="AR83" s="20"/>
      <c r="AS83" s="21"/>
      <c r="AT83" s="20"/>
      <c r="AU83" s="461"/>
      <c r="AV83" s="350"/>
      <c r="AW83" s="22"/>
      <c r="AX83" s="23"/>
      <c r="AY83" s="22"/>
      <c r="AZ83" s="437"/>
      <c r="BA83" s="336"/>
      <c r="BB83" s="20"/>
      <c r="BC83" s="21"/>
      <c r="BD83" s="20"/>
      <c r="BE83" s="461"/>
      <c r="BF83" s="350"/>
      <c r="BG83" s="22"/>
      <c r="BH83" s="23"/>
      <c r="BI83" s="22"/>
      <c r="BJ83" s="447"/>
      <c r="BK83" s="886"/>
    </row>
    <row r="84" spans="2:63" ht="16.5" x14ac:dyDescent="0.25">
      <c r="B84" s="10"/>
      <c r="C84" s="134" t="s">
        <v>223</v>
      </c>
      <c r="D84" s="585" t="s">
        <v>54</v>
      </c>
      <c r="E84" s="867"/>
      <c r="F84" s="18">
        <f t="shared" si="42"/>
        <v>30</v>
      </c>
      <c r="G84" s="154">
        <f t="shared" si="43"/>
        <v>20</v>
      </c>
      <c r="H84" s="155">
        <v>10</v>
      </c>
      <c r="I84" s="155">
        <f t="shared" si="44"/>
        <v>0</v>
      </c>
      <c r="J84" s="155">
        <v>10</v>
      </c>
      <c r="K84" s="156">
        <v>10</v>
      </c>
      <c r="L84" s="11">
        <f t="shared" si="45"/>
        <v>1</v>
      </c>
      <c r="M84" s="12"/>
      <c r="N84" s="13"/>
      <c r="O84" s="14"/>
      <c r="P84" s="13"/>
      <c r="Q84" s="337"/>
      <c r="R84" s="348"/>
      <c r="S84" s="160"/>
      <c r="T84" s="17"/>
      <c r="U84" s="160"/>
      <c r="V84" s="121"/>
      <c r="W84" s="12"/>
      <c r="X84" s="13"/>
      <c r="Y84" s="14"/>
      <c r="Z84" s="13"/>
      <c r="AA84" s="337"/>
      <c r="AB84" s="348"/>
      <c r="AC84" s="160"/>
      <c r="AD84" s="17"/>
      <c r="AE84" s="160"/>
      <c r="AF84" s="121"/>
      <c r="AG84" s="12">
        <v>10</v>
      </c>
      <c r="AH84" s="499"/>
      <c r="AI84" s="505">
        <v>10</v>
      </c>
      <c r="AJ84" s="505">
        <v>10</v>
      </c>
      <c r="AK84" s="529">
        <v>1</v>
      </c>
      <c r="AL84" s="528"/>
      <c r="AM84" s="506"/>
      <c r="AN84" s="506"/>
      <c r="AO84" s="506"/>
      <c r="AP84" s="440"/>
      <c r="AQ84" s="79"/>
      <c r="AR84" s="505"/>
      <c r="AS84" s="505"/>
      <c r="AT84" s="505"/>
      <c r="AU84" s="529"/>
      <c r="AV84" s="528"/>
      <c r="AW84" s="506"/>
      <c r="AX84" s="506"/>
      <c r="AY84" s="506"/>
      <c r="AZ84" s="440"/>
      <c r="BA84" s="79"/>
      <c r="BB84" s="505"/>
      <c r="BC84" s="505"/>
      <c r="BD84" s="505"/>
      <c r="BE84" s="372"/>
      <c r="BF84" s="85"/>
      <c r="BG84" s="506"/>
      <c r="BH84" s="506"/>
      <c r="BI84" s="506"/>
      <c r="BJ84" s="660"/>
      <c r="BK84" s="886"/>
    </row>
    <row r="85" spans="2:63" ht="16.5" x14ac:dyDescent="0.25">
      <c r="B85" s="10"/>
      <c r="C85" s="134" t="s">
        <v>224</v>
      </c>
      <c r="D85" s="590" t="s">
        <v>55</v>
      </c>
      <c r="E85" s="867"/>
      <c r="F85" s="18">
        <f t="shared" si="42"/>
        <v>30</v>
      </c>
      <c r="G85" s="154">
        <f t="shared" si="43"/>
        <v>20</v>
      </c>
      <c r="H85" s="155">
        <v>10</v>
      </c>
      <c r="I85" s="155">
        <f t="shared" si="44"/>
        <v>0</v>
      </c>
      <c r="J85" s="155">
        <v>10</v>
      </c>
      <c r="K85" s="156">
        <v>10</v>
      </c>
      <c r="L85" s="11">
        <f t="shared" si="45"/>
        <v>1</v>
      </c>
      <c r="M85" s="12"/>
      <c r="N85" s="13"/>
      <c r="O85" s="14"/>
      <c r="P85" s="13"/>
      <c r="Q85" s="337"/>
      <c r="R85" s="348"/>
      <c r="S85" s="160"/>
      <c r="T85" s="17"/>
      <c r="U85" s="160"/>
      <c r="V85" s="121"/>
      <c r="W85" s="12"/>
      <c r="X85" s="13"/>
      <c r="Y85" s="14"/>
      <c r="Z85" s="13"/>
      <c r="AA85" s="337"/>
      <c r="AB85" s="348"/>
      <c r="AC85" s="160"/>
      <c r="AD85" s="17"/>
      <c r="AE85" s="160"/>
      <c r="AF85" s="121"/>
      <c r="AG85" s="12">
        <v>10</v>
      </c>
      <c r="AH85" s="499"/>
      <c r="AI85" s="505">
        <v>10</v>
      </c>
      <c r="AJ85" s="505">
        <v>10</v>
      </c>
      <c r="AK85" s="529">
        <v>1</v>
      </c>
      <c r="AL85" s="528"/>
      <c r="AM85" s="506"/>
      <c r="AN85" s="506"/>
      <c r="AO85" s="506"/>
      <c r="AP85" s="440"/>
      <c r="AQ85" s="79"/>
      <c r="AR85" s="505"/>
      <c r="AS85" s="505"/>
      <c r="AT85" s="505"/>
      <c r="AU85" s="529"/>
      <c r="AV85" s="528"/>
      <c r="AW85" s="506"/>
      <c r="AX85" s="506"/>
      <c r="AY85" s="506"/>
      <c r="AZ85" s="440"/>
      <c r="BA85" s="79"/>
      <c r="BB85" s="505"/>
      <c r="BC85" s="505"/>
      <c r="BD85" s="505"/>
      <c r="BE85" s="372"/>
      <c r="BF85" s="85"/>
      <c r="BG85" s="506"/>
      <c r="BH85" s="506"/>
      <c r="BI85" s="506"/>
      <c r="BJ85" s="660"/>
      <c r="BK85" s="886"/>
    </row>
    <row r="86" spans="2:63" ht="16.5" customHeight="1" x14ac:dyDescent="0.25">
      <c r="B86" s="743"/>
      <c r="C86" s="550" t="s">
        <v>277</v>
      </c>
      <c r="D86" s="745" t="s">
        <v>294</v>
      </c>
      <c r="E86" s="867"/>
      <c r="F86" s="18">
        <v>60</v>
      </c>
      <c r="G86" s="154">
        <v>30</v>
      </c>
      <c r="H86" s="155">
        <v>15</v>
      </c>
      <c r="I86" s="155"/>
      <c r="J86" s="155">
        <v>15</v>
      </c>
      <c r="K86" s="156">
        <v>30</v>
      </c>
      <c r="L86" s="11">
        <v>2</v>
      </c>
      <c r="M86" s="206"/>
      <c r="N86" s="499"/>
      <c r="O86" s="208"/>
      <c r="P86" s="499"/>
      <c r="Q86" s="337"/>
      <c r="R86" s="348"/>
      <c r="S86" s="549"/>
      <c r="T86" s="210"/>
      <c r="U86" s="549"/>
      <c r="V86" s="222"/>
      <c r="W86" s="206"/>
      <c r="X86" s="499"/>
      <c r="Y86" s="208"/>
      <c r="Z86" s="499"/>
      <c r="AA86" s="337"/>
      <c r="AB86" s="348">
        <v>15</v>
      </c>
      <c r="AC86" s="549"/>
      <c r="AD86" s="210">
        <v>15</v>
      </c>
      <c r="AE86" s="549">
        <v>30</v>
      </c>
      <c r="AF86" s="222">
        <v>2</v>
      </c>
      <c r="AG86" s="564"/>
      <c r="AH86" s="507"/>
      <c r="AI86" s="507"/>
      <c r="AJ86" s="507"/>
      <c r="AK86" s="454"/>
      <c r="AL86" s="682"/>
      <c r="AM86" s="506"/>
      <c r="AN86" s="506"/>
      <c r="AO86" s="506"/>
      <c r="AP86" s="660"/>
      <c r="AQ86" s="657"/>
      <c r="AR86" s="505"/>
      <c r="AS86" s="505"/>
      <c r="AT86" s="505"/>
      <c r="AU86" s="529"/>
      <c r="AV86" s="528"/>
      <c r="AW86" s="506"/>
      <c r="AX86" s="506"/>
      <c r="AY86" s="506"/>
      <c r="AZ86" s="660"/>
      <c r="BA86" s="657"/>
      <c r="BB86" s="505"/>
      <c r="BC86" s="505"/>
      <c r="BD86" s="505"/>
      <c r="BE86" s="529"/>
      <c r="BF86" s="528"/>
      <c r="BG86" s="506"/>
      <c r="BH86" s="506"/>
      <c r="BI86" s="506"/>
      <c r="BJ86" s="660"/>
      <c r="BK86" s="867"/>
    </row>
    <row r="87" spans="2:63" ht="16.5" x14ac:dyDescent="0.25">
      <c r="B87" s="10"/>
      <c r="C87" s="134" t="s">
        <v>225</v>
      </c>
      <c r="D87" s="50" t="s">
        <v>56</v>
      </c>
      <c r="E87" s="867"/>
      <c r="F87" s="18">
        <f t="shared" si="42"/>
        <v>30</v>
      </c>
      <c r="G87" s="154">
        <f t="shared" si="43"/>
        <v>15</v>
      </c>
      <c r="H87" s="155">
        <v>5</v>
      </c>
      <c r="I87" s="155">
        <f t="shared" si="44"/>
        <v>0</v>
      </c>
      <c r="J87" s="155">
        <v>10</v>
      </c>
      <c r="K87" s="156">
        <v>15</v>
      </c>
      <c r="L87" s="11">
        <f t="shared" si="45"/>
        <v>1</v>
      </c>
      <c r="M87" s="12"/>
      <c r="N87" s="13"/>
      <c r="O87" s="14"/>
      <c r="P87" s="13"/>
      <c r="Q87" s="337"/>
      <c r="R87" s="348"/>
      <c r="S87" s="160"/>
      <c r="T87" s="17"/>
      <c r="U87" s="160"/>
      <c r="V87" s="121"/>
      <c r="W87" s="12"/>
      <c r="X87" s="13"/>
      <c r="Y87" s="14"/>
      <c r="Z87" s="13"/>
      <c r="AA87" s="337"/>
      <c r="AB87" s="348"/>
      <c r="AC87" s="160"/>
      <c r="AD87" s="17"/>
      <c r="AE87" s="160"/>
      <c r="AF87" s="121"/>
      <c r="AG87" s="12">
        <v>5</v>
      </c>
      <c r="AH87" s="499"/>
      <c r="AI87" s="505">
        <v>10</v>
      </c>
      <c r="AJ87" s="505">
        <v>15</v>
      </c>
      <c r="AK87" s="529">
        <v>1</v>
      </c>
      <c r="AL87" s="528"/>
      <c r="AM87" s="506"/>
      <c r="AN87" s="506"/>
      <c r="AO87" s="506"/>
      <c r="AP87" s="440"/>
      <c r="AQ87" s="79"/>
      <c r="AR87" s="505"/>
      <c r="AS87" s="505"/>
      <c r="AT87" s="505"/>
      <c r="AU87" s="529"/>
      <c r="AV87" s="528"/>
      <c r="AW87" s="506"/>
      <c r="AX87" s="506"/>
      <c r="AY87" s="506"/>
      <c r="AZ87" s="440"/>
      <c r="BA87" s="79"/>
      <c r="BB87" s="505"/>
      <c r="BC87" s="505"/>
      <c r="BD87" s="505"/>
      <c r="BE87" s="372"/>
      <c r="BF87" s="85"/>
      <c r="BG87" s="506"/>
      <c r="BH87" s="506"/>
      <c r="BI87" s="506"/>
      <c r="BJ87" s="660"/>
      <c r="BK87" s="886"/>
    </row>
    <row r="88" spans="2:63" ht="16.5" x14ac:dyDescent="0.25">
      <c r="B88" s="10"/>
      <c r="C88" s="134" t="s">
        <v>226</v>
      </c>
      <c r="D88" s="50" t="s">
        <v>57</v>
      </c>
      <c r="E88" s="867"/>
      <c r="F88" s="18">
        <f t="shared" si="42"/>
        <v>30</v>
      </c>
      <c r="G88" s="154">
        <f t="shared" si="43"/>
        <v>15</v>
      </c>
      <c r="H88" s="155">
        <v>15</v>
      </c>
      <c r="I88" s="155">
        <f t="shared" si="44"/>
        <v>0</v>
      </c>
      <c r="J88" s="155">
        <f t="shared" ref="J88:J92" si="46">SUM(O88,T88,Y88,AD88,AI88,AN88,AS88,AX88,BC88,BH88)</f>
        <v>0</v>
      </c>
      <c r="K88" s="156">
        <v>15</v>
      </c>
      <c r="L88" s="11">
        <f t="shared" si="45"/>
        <v>1</v>
      </c>
      <c r="M88" s="12"/>
      <c r="N88" s="13"/>
      <c r="O88" s="14"/>
      <c r="P88" s="13"/>
      <c r="Q88" s="337"/>
      <c r="R88" s="348"/>
      <c r="S88" s="160"/>
      <c r="T88" s="17"/>
      <c r="U88" s="160"/>
      <c r="V88" s="121"/>
      <c r="W88" s="12"/>
      <c r="X88" s="13"/>
      <c r="Y88" s="14"/>
      <c r="Z88" s="13"/>
      <c r="AA88" s="337"/>
      <c r="AB88" s="348"/>
      <c r="AC88" s="160"/>
      <c r="AD88" s="17"/>
      <c r="AE88" s="160"/>
      <c r="AF88" s="121"/>
      <c r="AG88" s="12">
        <v>15</v>
      </c>
      <c r="AH88" s="499"/>
      <c r="AI88" s="505"/>
      <c r="AJ88" s="505">
        <v>15</v>
      </c>
      <c r="AK88" s="529">
        <v>1</v>
      </c>
      <c r="AL88" s="528"/>
      <c r="AM88" s="506"/>
      <c r="AN88" s="506"/>
      <c r="AO88" s="506"/>
      <c r="AP88" s="440"/>
      <c r="AQ88" s="79"/>
      <c r="AR88" s="505"/>
      <c r="AS88" s="505"/>
      <c r="AT88" s="505"/>
      <c r="AU88" s="529"/>
      <c r="AV88" s="528"/>
      <c r="AW88" s="506"/>
      <c r="AX88" s="506"/>
      <c r="AY88" s="506"/>
      <c r="AZ88" s="440"/>
      <c r="BA88" s="79"/>
      <c r="BB88" s="505"/>
      <c r="BC88" s="505"/>
      <c r="BD88" s="505"/>
      <c r="BE88" s="372"/>
      <c r="BF88" s="85"/>
      <c r="BG88" s="506"/>
      <c r="BH88" s="506"/>
      <c r="BI88" s="506"/>
      <c r="BJ88" s="660"/>
      <c r="BK88" s="886"/>
    </row>
    <row r="89" spans="2:63" ht="16.5" x14ac:dyDescent="0.25">
      <c r="B89" s="10"/>
      <c r="C89" s="134" t="s">
        <v>227</v>
      </c>
      <c r="D89" s="49" t="s">
        <v>58</v>
      </c>
      <c r="E89" s="867"/>
      <c r="F89" s="18">
        <f t="shared" si="42"/>
        <v>30</v>
      </c>
      <c r="G89" s="154">
        <f t="shared" si="43"/>
        <v>15</v>
      </c>
      <c r="H89" s="155">
        <f>SUM(M89,R89,W89,AB89,AG89,AL89,AQ89,AV89,BA89,BF89)</f>
        <v>5</v>
      </c>
      <c r="I89" s="19">
        <f t="shared" si="44"/>
        <v>0</v>
      </c>
      <c r="J89" s="155">
        <f t="shared" si="46"/>
        <v>10</v>
      </c>
      <c r="K89" s="156">
        <f>SUM(P89,U89,Z89,AE89,AJ89,AO89,AT89,AY89,BD89,BI89)</f>
        <v>15</v>
      </c>
      <c r="L89" s="11">
        <f t="shared" si="45"/>
        <v>1</v>
      </c>
      <c r="M89" s="67"/>
      <c r="N89" s="20"/>
      <c r="O89" s="21"/>
      <c r="P89" s="20"/>
      <c r="Q89" s="341"/>
      <c r="R89" s="350"/>
      <c r="S89" s="22"/>
      <c r="T89" s="23"/>
      <c r="U89" s="22"/>
      <c r="V89" s="142"/>
      <c r="W89" s="67"/>
      <c r="X89" s="20"/>
      <c r="Y89" s="21"/>
      <c r="Z89" s="20"/>
      <c r="AA89" s="341"/>
      <c r="AB89" s="350"/>
      <c r="AC89" s="22"/>
      <c r="AD89" s="23"/>
      <c r="AE89" s="22"/>
      <c r="AF89" s="142"/>
      <c r="AG89" s="67">
        <v>5</v>
      </c>
      <c r="AH89" s="20"/>
      <c r="AI89" s="562">
        <v>10</v>
      </c>
      <c r="AJ89" s="562">
        <v>15</v>
      </c>
      <c r="AK89" s="427">
        <v>1</v>
      </c>
      <c r="AL89" s="566"/>
      <c r="AM89" s="563"/>
      <c r="AN89" s="563"/>
      <c r="AO89" s="563"/>
      <c r="AP89" s="431"/>
      <c r="AQ89" s="567"/>
      <c r="AR89" s="562"/>
      <c r="AS89" s="562"/>
      <c r="AT89" s="562"/>
      <c r="AU89" s="427"/>
      <c r="AV89" s="566"/>
      <c r="AW89" s="563"/>
      <c r="AX89" s="563"/>
      <c r="AY89" s="563"/>
      <c r="AZ89" s="431"/>
      <c r="BA89" s="567"/>
      <c r="BB89" s="562"/>
      <c r="BC89" s="562"/>
      <c r="BD89" s="562"/>
      <c r="BE89" s="427"/>
      <c r="BF89" s="566"/>
      <c r="BG89" s="563"/>
      <c r="BH89" s="563"/>
      <c r="BI89" s="563"/>
      <c r="BJ89" s="670"/>
      <c r="BK89" s="886"/>
    </row>
    <row r="90" spans="2:63" ht="17.25" thickBot="1" x14ac:dyDescent="0.3">
      <c r="B90" s="172"/>
      <c r="C90" s="173" t="s">
        <v>228</v>
      </c>
      <c r="D90" s="198" t="s">
        <v>113</v>
      </c>
      <c r="E90" s="867"/>
      <c r="F90" s="73">
        <f t="shared" si="42"/>
        <v>30</v>
      </c>
      <c r="G90" s="89">
        <f t="shared" si="43"/>
        <v>15</v>
      </c>
      <c r="H90" s="324">
        <f>SUM(M90,R90,W90,AB90,AG90,AL90,AQ90,AV90,BA90,BF90)</f>
        <v>5</v>
      </c>
      <c r="I90" s="320">
        <f t="shared" si="44"/>
        <v>0</v>
      </c>
      <c r="J90" s="303">
        <f t="shared" si="46"/>
        <v>10</v>
      </c>
      <c r="K90" s="315">
        <f>SUM(P90,U90,Z90,AE90,AJ90,AO90,AT90,AY90,BD90,BI90)</f>
        <v>15</v>
      </c>
      <c r="L90" s="557">
        <f t="shared" si="45"/>
        <v>1</v>
      </c>
      <c r="M90" s="569"/>
      <c r="N90" s="569"/>
      <c r="O90" s="569"/>
      <c r="P90" s="569"/>
      <c r="Q90" s="678"/>
      <c r="R90" s="677"/>
      <c r="S90" s="570"/>
      <c r="T90" s="570"/>
      <c r="U90" s="570"/>
      <c r="V90" s="659"/>
      <c r="W90" s="658"/>
      <c r="X90" s="569"/>
      <c r="Y90" s="569"/>
      <c r="Z90" s="569"/>
      <c r="AA90" s="678"/>
      <c r="AB90" s="677"/>
      <c r="AC90" s="570"/>
      <c r="AD90" s="570"/>
      <c r="AE90" s="570"/>
      <c r="AF90" s="660"/>
      <c r="AG90" s="657">
        <v>5</v>
      </c>
      <c r="AH90" s="569"/>
      <c r="AI90" s="569">
        <v>10</v>
      </c>
      <c r="AJ90" s="569">
        <v>15</v>
      </c>
      <c r="AK90" s="678">
        <v>1</v>
      </c>
      <c r="AL90" s="677"/>
      <c r="AM90" s="570"/>
      <c r="AN90" s="570"/>
      <c r="AO90" s="570"/>
      <c r="AP90" s="660"/>
      <c r="AQ90" s="657"/>
      <c r="AR90" s="569"/>
      <c r="AS90" s="569"/>
      <c r="AT90" s="569"/>
      <c r="AU90" s="678"/>
      <c r="AV90" s="677"/>
      <c r="AW90" s="570"/>
      <c r="AX90" s="570"/>
      <c r="AY90" s="570"/>
      <c r="AZ90" s="659"/>
      <c r="BA90" s="658"/>
      <c r="BB90" s="569"/>
      <c r="BC90" s="569"/>
      <c r="BD90" s="569"/>
      <c r="BE90" s="678"/>
      <c r="BF90" s="677"/>
      <c r="BG90" s="570"/>
      <c r="BH90" s="570"/>
      <c r="BI90" s="570"/>
      <c r="BJ90" s="660"/>
      <c r="BK90" s="887"/>
    </row>
    <row r="91" spans="2:63" ht="16.5" x14ac:dyDescent="0.25">
      <c r="B91" s="118"/>
      <c r="C91" s="123" t="s">
        <v>206</v>
      </c>
      <c r="D91" s="746" t="s">
        <v>291</v>
      </c>
      <c r="E91" s="105" t="s">
        <v>131</v>
      </c>
      <c r="F91" s="18">
        <f t="shared" si="42"/>
        <v>60</v>
      </c>
      <c r="G91" s="154">
        <f t="shared" si="43"/>
        <v>30</v>
      </c>
      <c r="H91" s="155">
        <f>SUM(M91,R91,W91,AB91,AG91,AL91,AQ91,AV91,BA91,BF91)</f>
        <v>15</v>
      </c>
      <c r="I91" s="155">
        <f t="shared" si="44"/>
        <v>0</v>
      </c>
      <c r="J91" s="155">
        <f t="shared" si="46"/>
        <v>15</v>
      </c>
      <c r="K91" s="156">
        <f>SUM(P91,U91,Z91,AE91,AJ91,AO91,AT91,AY91,BD91,BI91)</f>
        <v>30</v>
      </c>
      <c r="L91" s="568">
        <f t="shared" si="45"/>
        <v>2</v>
      </c>
      <c r="M91" s="569"/>
      <c r="N91" s="569"/>
      <c r="O91" s="569"/>
      <c r="P91" s="569"/>
      <c r="Q91" s="678"/>
      <c r="R91" s="677"/>
      <c r="S91" s="570"/>
      <c r="T91" s="570"/>
      <c r="U91" s="570"/>
      <c r="V91" s="660"/>
      <c r="W91" s="657"/>
      <c r="X91" s="569"/>
      <c r="Y91" s="569"/>
      <c r="Z91" s="569"/>
      <c r="AA91" s="678"/>
      <c r="AB91" s="677">
        <v>15</v>
      </c>
      <c r="AC91" s="570"/>
      <c r="AD91" s="570">
        <v>15</v>
      </c>
      <c r="AE91" s="570">
        <v>30</v>
      </c>
      <c r="AF91" s="660">
        <v>2</v>
      </c>
      <c r="AG91" s="657"/>
      <c r="AH91" s="569"/>
      <c r="AI91" s="569"/>
      <c r="AJ91" s="569"/>
      <c r="AK91" s="678"/>
      <c r="AL91" s="677"/>
      <c r="AM91" s="570"/>
      <c r="AN91" s="570"/>
      <c r="AO91" s="570"/>
      <c r="AP91" s="659"/>
      <c r="AQ91" s="658"/>
      <c r="AR91" s="569"/>
      <c r="AS91" s="569"/>
      <c r="AT91" s="569"/>
      <c r="AU91" s="678"/>
      <c r="AV91" s="677"/>
      <c r="AW91" s="570"/>
      <c r="AX91" s="570"/>
      <c r="AY91" s="570"/>
      <c r="AZ91" s="660"/>
      <c r="BA91" s="657"/>
      <c r="BB91" s="569"/>
      <c r="BC91" s="569"/>
      <c r="BD91" s="569"/>
      <c r="BE91" s="660"/>
      <c r="BF91" s="679"/>
      <c r="BG91" s="570"/>
      <c r="BH91" s="570"/>
      <c r="BI91" s="570"/>
      <c r="BJ91" s="660"/>
      <c r="BK91" s="676"/>
    </row>
    <row r="92" spans="2:63" ht="17.25" thickBot="1" x14ac:dyDescent="0.3">
      <c r="B92" s="118"/>
      <c r="C92" s="129" t="s">
        <v>216</v>
      </c>
      <c r="D92" s="744" t="s">
        <v>292</v>
      </c>
      <c r="E92" s="105" t="s">
        <v>141</v>
      </c>
      <c r="F92" s="18">
        <f t="shared" si="42"/>
        <v>60</v>
      </c>
      <c r="G92" s="154">
        <f t="shared" si="43"/>
        <v>30</v>
      </c>
      <c r="H92" s="155">
        <f>SUM(M92,R92,W92,AB92,AG92,AL92,AQ92,AV92,BA92,BF92)</f>
        <v>30</v>
      </c>
      <c r="I92" s="155"/>
      <c r="J92" s="155">
        <f t="shared" si="46"/>
        <v>0</v>
      </c>
      <c r="K92" s="156">
        <v>30</v>
      </c>
      <c r="L92" s="11">
        <f>SUM(Q92,V92,AA92,AF92,AK92,AP92,AU92,AZ92,BE92,BJ92)</f>
        <v>2</v>
      </c>
      <c r="M92" s="76"/>
      <c r="N92" s="77"/>
      <c r="O92" s="77"/>
      <c r="P92" s="77"/>
      <c r="Q92" s="372"/>
      <c r="R92" s="85"/>
      <c r="S92" s="81"/>
      <c r="T92" s="81"/>
      <c r="U92" s="81"/>
      <c r="V92" s="144"/>
      <c r="W92" s="79"/>
      <c r="X92" s="78"/>
      <c r="Y92" s="78"/>
      <c r="Z92" s="78"/>
      <c r="AA92" s="372"/>
      <c r="AB92" s="85"/>
      <c r="AC92" s="81"/>
      <c r="AD92" s="81"/>
      <c r="AE92" s="81"/>
      <c r="AF92" s="144"/>
      <c r="AG92" s="88"/>
      <c r="AH92" s="78"/>
      <c r="AI92" s="78"/>
      <c r="AJ92" s="78"/>
      <c r="AK92" s="372"/>
      <c r="AL92" s="85"/>
      <c r="AM92" s="81"/>
      <c r="AN92" s="81"/>
      <c r="AO92" s="81"/>
      <c r="AP92" s="144"/>
      <c r="AQ92" s="79">
        <v>30</v>
      </c>
      <c r="AR92" s="78"/>
      <c r="AS92" s="78"/>
      <c r="AT92" s="78">
        <v>30</v>
      </c>
      <c r="AU92" s="372">
        <v>2</v>
      </c>
      <c r="AV92" s="85"/>
      <c r="AW92" s="81"/>
      <c r="AX92" s="81"/>
      <c r="AY92" s="81"/>
      <c r="AZ92" s="440"/>
      <c r="BA92" s="79"/>
      <c r="BB92" s="78"/>
      <c r="BC92" s="78"/>
      <c r="BD92" s="78"/>
      <c r="BE92" s="372"/>
      <c r="BF92" s="85"/>
      <c r="BG92" s="81"/>
      <c r="BH92" s="81"/>
      <c r="BI92" s="81"/>
      <c r="BJ92" s="454"/>
      <c r="BK92" s="105"/>
    </row>
    <row r="93" spans="2:63" ht="17.25" thickBot="1" x14ac:dyDescent="0.3">
      <c r="B93" s="290"/>
      <c r="C93" s="293"/>
      <c r="D93" s="621" t="s">
        <v>271</v>
      </c>
      <c r="E93" s="197"/>
      <c r="F93" s="170">
        <f>SUM(F94:F97)</f>
        <v>510</v>
      </c>
      <c r="G93" s="170">
        <f t="shared" ref="G93:K93" si="47">SUM(G94:G97)</f>
        <v>330</v>
      </c>
      <c r="H93" s="170">
        <f t="shared" si="47"/>
        <v>180</v>
      </c>
      <c r="I93" s="170">
        <f t="shared" si="47"/>
        <v>0</v>
      </c>
      <c r="J93" s="170">
        <f t="shared" si="47"/>
        <v>150</v>
      </c>
      <c r="K93" s="170">
        <f t="shared" si="47"/>
        <v>180</v>
      </c>
      <c r="L93" s="170">
        <f>SUM(L94:L97)</f>
        <v>17</v>
      </c>
      <c r="M93" s="199">
        <f>SUM(M94:M97)</f>
        <v>0</v>
      </c>
      <c r="N93" s="181">
        <f t="shared" ref="N93:BI93" si="48">SUM(N94:N97)</f>
        <v>0</v>
      </c>
      <c r="O93" s="181">
        <f t="shared" si="48"/>
        <v>0</v>
      </c>
      <c r="P93" s="181">
        <f t="shared" si="48"/>
        <v>0</v>
      </c>
      <c r="Q93" s="344"/>
      <c r="R93" s="354">
        <f t="shared" si="48"/>
        <v>0</v>
      </c>
      <c r="S93" s="183">
        <f t="shared" si="48"/>
        <v>0</v>
      </c>
      <c r="T93" s="183">
        <f t="shared" si="48"/>
        <v>0</v>
      </c>
      <c r="U93" s="183">
        <f t="shared" si="48"/>
        <v>0</v>
      </c>
      <c r="V93" s="182"/>
      <c r="W93" s="199">
        <f t="shared" si="48"/>
        <v>0</v>
      </c>
      <c r="X93" s="181">
        <f t="shared" si="48"/>
        <v>0</v>
      </c>
      <c r="Y93" s="181">
        <f t="shared" si="48"/>
        <v>0</v>
      </c>
      <c r="Z93" s="181">
        <f t="shared" si="48"/>
        <v>0</v>
      </c>
      <c r="AA93" s="366"/>
      <c r="AB93" s="362">
        <f t="shared" si="48"/>
        <v>0</v>
      </c>
      <c r="AC93" s="183">
        <f t="shared" si="48"/>
        <v>0</v>
      </c>
      <c r="AD93" s="183">
        <f t="shared" si="48"/>
        <v>0</v>
      </c>
      <c r="AE93" s="183">
        <f t="shared" si="48"/>
        <v>0</v>
      </c>
      <c r="AF93" s="182"/>
      <c r="AG93" s="200">
        <f t="shared" si="48"/>
        <v>0</v>
      </c>
      <c r="AH93" s="464">
        <f t="shared" si="48"/>
        <v>0</v>
      </c>
      <c r="AI93" s="687">
        <f t="shared" si="48"/>
        <v>0</v>
      </c>
      <c r="AJ93" s="517">
        <f t="shared" si="48"/>
        <v>0</v>
      </c>
      <c r="AK93" s="530"/>
      <c r="AL93" s="462">
        <f t="shared" si="48"/>
        <v>0</v>
      </c>
      <c r="AM93" s="518">
        <f t="shared" si="48"/>
        <v>0</v>
      </c>
      <c r="AN93" s="518">
        <f t="shared" si="48"/>
        <v>0</v>
      </c>
      <c r="AO93" s="518">
        <f t="shared" si="48"/>
        <v>0</v>
      </c>
      <c r="AP93" s="519"/>
      <c r="AQ93" s="463">
        <f>SUM(AQ94:AQ97)</f>
        <v>45</v>
      </c>
      <c r="AR93" s="517">
        <f t="shared" si="48"/>
        <v>0</v>
      </c>
      <c r="AS93" s="517">
        <f>SUM(AS94:AS97)</f>
        <v>30</v>
      </c>
      <c r="AT93" s="517">
        <f>SUM(AT94:AT97)</f>
        <v>45</v>
      </c>
      <c r="AU93" s="530">
        <v>4</v>
      </c>
      <c r="AV93" s="462">
        <f>SUM(AV94:AV97)</f>
        <v>105</v>
      </c>
      <c r="AW93" s="518">
        <f t="shared" si="48"/>
        <v>0</v>
      </c>
      <c r="AX93" s="518">
        <f>SUM(AX94:AX97)</f>
        <v>90</v>
      </c>
      <c r="AY93" s="518">
        <f>SUM(AY94:AY97)</f>
        <v>105</v>
      </c>
      <c r="AZ93" s="532">
        <f>SUM(AZ94:AZ97)</f>
        <v>10</v>
      </c>
      <c r="BA93" s="463">
        <f>SUM(BA94:BA97)</f>
        <v>30</v>
      </c>
      <c r="BB93" s="517">
        <f t="shared" si="48"/>
        <v>0</v>
      </c>
      <c r="BC93" s="517">
        <f>SUM(BC94:BC97)</f>
        <v>30</v>
      </c>
      <c r="BD93" s="517">
        <f>SUM(BD94:BD97)</f>
        <v>30</v>
      </c>
      <c r="BE93" s="525">
        <f>SUM(BE94:BE97)</f>
        <v>3</v>
      </c>
      <c r="BF93" s="462">
        <f t="shared" si="48"/>
        <v>0</v>
      </c>
      <c r="BG93" s="518">
        <f t="shared" si="48"/>
        <v>0</v>
      </c>
      <c r="BH93" s="518">
        <f t="shared" si="48"/>
        <v>0</v>
      </c>
      <c r="BI93" s="518">
        <f t="shared" si="48"/>
        <v>0</v>
      </c>
      <c r="BJ93" s="519"/>
      <c r="BK93" s="501"/>
    </row>
    <row r="94" spans="2:63" ht="16.5" x14ac:dyDescent="0.25">
      <c r="B94" s="68"/>
      <c r="C94" s="133" t="s">
        <v>229</v>
      </c>
      <c r="D94" s="591" t="s">
        <v>114</v>
      </c>
      <c r="E94" s="166" t="s">
        <v>150</v>
      </c>
      <c r="F94" s="74">
        <f>SUM(G94+K94)</f>
        <v>180</v>
      </c>
      <c r="G94" s="306">
        <f>SUM(H94:J94)</f>
        <v>120</v>
      </c>
      <c r="H94" s="325">
        <v>60</v>
      </c>
      <c r="I94" s="321">
        <f>SUM(N94,S94,X94,AC94,AH94,AM94,AR94,BN94,AW94,BB94,BG94)</f>
        <v>0</v>
      </c>
      <c r="J94" s="302">
        <v>60</v>
      </c>
      <c r="K94" s="319">
        <v>60</v>
      </c>
      <c r="L94" s="58">
        <v>6</v>
      </c>
      <c r="M94" s="157" t="s">
        <v>0</v>
      </c>
      <c r="N94" s="158"/>
      <c r="O94" s="159"/>
      <c r="P94" s="158"/>
      <c r="Q94" s="337"/>
      <c r="R94" s="348"/>
      <c r="S94" s="160"/>
      <c r="T94" s="161"/>
      <c r="U94" s="160"/>
      <c r="V94" s="121"/>
      <c r="W94" s="157" t="s">
        <v>0</v>
      </c>
      <c r="X94" s="158" t="s">
        <v>0</v>
      </c>
      <c r="Y94" s="159" t="s">
        <v>0</v>
      </c>
      <c r="Z94" s="158" t="s">
        <v>0</v>
      </c>
      <c r="AA94" s="337"/>
      <c r="AB94" s="348"/>
      <c r="AC94" s="160"/>
      <c r="AD94" s="161"/>
      <c r="AE94" s="160"/>
      <c r="AF94" s="121"/>
      <c r="AG94" s="162"/>
      <c r="AH94" s="500"/>
      <c r="AI94" s="509"/>
      <c r="AJ94" s="509"/>
      <c r="AK94" s="526"/>
      <c r="AL94" s="523"/>
      <c r="AM94" s="510"/>
      <c r="AN94" s="510"/>
      <c r="AO94" s="510"/>
      <c r="AP94" s="522"/>
      <c r="AQ94" s="520"/>
      <c r="AR94" s="511"/>
      <c r="AS94" s="511"/>
      <c r="AT94" s="511"/>
      <c r="AU94" s="526"/>
      <c r="AV94" s="523">
        <v>60</v>
      </c>
      <c r="AW94" s="510"/>
      <c r="AX94" s="510">
        <v>60</v>
      </c>
      <c r="AY94" s="510">
        <v>60</v>
      </c>
      <c r="AZ94" s="522">
        <v>6</v>
      </c>
      <c r="BA94" s="520"/>
      <c r="BB94" s="511"/>
      <c r="BC94" s="511"/>
      <c r="BD94" s="511"/>
      <c r="BE94" s="526"/>
      <c r="BF94" s="523"/>
      <c r="BG94" s="510"/>
      <c r="BH94" s="510"/>
      <c r="BI94" s="510"/>
      <c r="BJ94" s="674"/>
      <c r="BK94" s="502"/>
    </row>
    <row r="95" spans="2:63" ht="16.5" x14ac:dyDescent="0.25">
      <c r="B95" s="10"/>
      <c r="C95" s="134" t="s">
        <v>230</v>
      </c>
      <c r="D95" s="592" t="s">
        <v>59</v>
      </c>
      <c r="E95" s="105" t="s">
        <v>150</v>
      </c>
      <c r="F95" s="18">
        <f>SUM(G95+K95)</f>
        <v>60</v>
      </c>
      <c r="G95" s="308">
        <f>SUM(H95:J95)</f>
        <v>30</v>
      </c>
      <c r="H95" s="326">
        <f>SUM(M95,R95,W95,AB95,AG95,AL95,AQ95,AV95,BA95,BF95)</f>
        <v>15</v>
      </c>
      <c r="I95" s="311">
        <f>SUM(N95,S95,X95,AC95,AH95,AM95,AR95,BN95,AW95,BB95,BG95)</f>
        <v>0</v>
      </c>
      <c r="J95" s="310">
        <v>15</v>
      </c>
      <c r="K95" s="314">
        <v>30</v>
      </c>
      <c r="L95" s="11">
        <f>SUM(Q95,V95,AA95,AF95,AK95,AP95,AU95,AZ95,BE95,BJ95)</f>
        <v>2</v>
      </c>
      <c r="M95" s="157" t="s">
        <v>0</v>
      </c>
      <c r="N95" s="158" t="s">
        <v>0</v>
      </c>
      <c r="O95" s="159" t="s">
        <v>0</v>
      </c>
      <c r="P95" s="158"/>
      <c r="Q95" s="337"/>
      <c r="R95" s="348" t="s">
        <v>0</v>
      </c>
      <c r="S95" s="160"/>
      <c r="T95" s="161"/>
      <c r="U95" s="160"/>
      <c r="V95" s="121"/>
      <c r="W95" s="157"/>
      <c r="X95" s="158"/>
      <c r="Y95" s="159"/>
      <c r="Z95" s="158"/>
      <c r="AA95" s="337"/>
      <c r="AB95" s="348"/>
      <c r="AC95" s="160"/>
      <c r="AD95" s="161"/>
      <c r="AE95" s="160"/>
      <c r="AF95" s="121"/>
      <c r="AG95" s="162"/>
      <c r="AH95" s="500"/>
      <c r="AI95" s="507"/>
      <c r="AJ95" s="507"/>
      <c r="AK95" s="529"/>
      <c r="AL95" s="528"/>
      <c r="AM95" s="506"/>
      <c r="AN95" s="506"/>
      <c r="AO95" s="506"/>
      <c r="AP95" s="440"/>
      <c r="AQ95" s="79"/>
      <c r="AR95" s="505"/>
      <c r="AS95" s="505"/>
      <c r="AT95" s="505"/>
      <c r="AU95" s="529"/>
      <c r="AV95" s="528">
        <v>15</v>
      </c>
      <c r="AW95" s="506"/>
      <c r="AX95" s="506">
        <v>15</v>
      </c>
      <c r="AY95" s="506">
        <v>30</v>
      </c>
      <c r="AZ95" s="440">
        <v>2</v>
      </c>
      <c r="BA95" s="79"/>
      <c r="BB95" s="505"/>
      <c r="BC95" s="505"/>
      <c r="BD95" s="505"/>
      <c r="BE95" s="372"/>
      <c r="BF95" s="85"/>
      <c r="BG95" s="506"/>
      <c r="BH95" s="506"/>
      <c r="BI95" s="506"/>
      <c r="BJ95" s="660"/>
      <c r="BK95" s="663"/>
    </row>
    <row r="96" spans="2:63" ht="16.5" x14ac:dyDescent="0.25">
      <c r="B96" s="10"/>
      <c r="C96" s="134" t="s">
        <v>231</v>
      </c>
      <c r="D96" s="592" t="s">
        <v>60</v>
      </c>
      <c r="E96" s="105" t="s">
        <v>157</v>
      </c>
      <c r="F96" s="18">
        <f>SUM(G96+K96)</f>
        <v>150</v>
      </c>
      <c r="G96" s="308">
        <f>SUM(H96:J96)</f>
        <v>105</v>
      </c>
      <c r="H96" s="326">
        <v>60</v>
      </c>
      <c r="I96" s="311">
        <f>SUM(N96,S96,X96,AC96,AH96,AM96,AR96,BN96,AW96,BB96,BG96)</f>
        <v>0</v>
      </c>
      <c r="J96" s="310">
        <v>45</v>
      </c>
      <c r="K96" s="314">
        <v>45</v>
      </c>
      <c r="L96" s="11">
        <f>SUM(Q96,V96,AA96,AF96,AK96,AP96,AU96,AZ96,BE96,BJ96)</f>
        <v>5</v>
      </c>
      <c r="M96" s="157" t="s">
        <v>0</v>
      </c>
      <c r="N96" s="158"/>
      <c r="O96" s="159"/>
      <c r="P96" s="158"/>
      <c r="Q96" s="337"/>
      <c r="R96" s="348" t="s">
        <v>0</v>
      </c>
      <c r="S96" s="160" t="s">
        <v>0</v>
      </c>
      <c r="T96" s="161" t="s">
        <v>0</v>
      </c>
      <c r="U96" s="160"/>
      <c r="V96" s="121"/>
      <c r="W96" s="157"/>
      <c r="X96" s="158"/>
      <c r="Y96" s="159"/>
      <c r="Z96" s="158"/>
      <c r="AA96" s="337"/>
      <c r="AB96" s="348"/>
      <c r="AC96" s="160"/>
      <c r="AD96" s="161"/>
      <c r="AE96" s="160"/>
      <c r="AF96" s="121"/>
      <c r="AG96" s="162"/>
      <c r="AH96" s="500"/>
      <c r="AI96" s="507"/>
      <c r="AJ96" s="507"/>
      <c r="AK96" s="529"/>
      <c r="AL96" s="528"/>
      <c r="AM96" s="506"/>
      <c r="AN96" s="506"/>
      <c r="AO96" s="506"/>
      <c r="AP96" s="440"/>
      <c r="AQ96" s="79"/>
      <c r="AR96" s="505"/>
      <c r="AS96" s="505"/>
      <c r="AT96" s="505"/>
      <c r="AU96" s="529"/>
      <c r="AV96" s="528">
        <v>30</v>
      </c>
      <c r="AW96" s="506"/>
      <c r="AX96" s="506">
        <v>15</v>
      </c>
      <c r="AY96" s="506">
        <v>15</v>
      </c>
      <c r="AZ96" s="440">
        <v>2</v>
      </c>
      <c r="BA96" s="79">
        <v>30</v>
      </c>
      <c r="BB96" s="505"/>
      <c r="BC96" s="505">
        <v>30</v>
      </c>
      <c r="BD96" s="505">
        <v>30</v>
      </c>
      <c r="BE96" s="372">
        <v>3</v>
      </c>
      <c r="BF96" s="85"/>
      <c r="BG96" s="506"/>
      <c r="BH96" s="506"/>
      <c r="BI96" s="506"/>
      <c r="BJ96" s="659"/>
      <c r="BK96" s="503"/>
    </row>
    <row r="97" spans="2:63" ht="17.25" thickBot="1" x14ac:dyDescent="0.3">
      <c r="B97" s="290"/>
      <c r="C97" s="134" t="s">
        <v>232</v>
      </c>
      <c r="D97" s="593" t="s">
        <v>61</v>
      </c>
      <c r="E97" s="175" t="s">
        <v>141</v>
      </c>
      <c r="F97" s="73">
        <f>SUM(G97+K97)</f>
        <v>120</v>
      </c>
      <c r="G97" s="89">
        <f>SUM(H97:J97)</f>
        <v>75</v>
      </c>
      <c r="H97" s="324">
        <v>45</v>
      </c>
      <c r="I97" s="322">
        <f>SUM(N97,S97,X97,AC97,AH97,AM97,AR97,BN97,AW97,BB97,BG97)</f>
        <v>0</v>
      </c>
      <c r="J97" s="303">
        <v>30</v>
      </c>
      <c r="K97" s="315">
        <v>45</v>
      </c>
      <c r="L97" s="66">
        <v>4</v>
      </c>
      <c r="M97" s="67"/>
      <c r="N97" s="20"/>
      <c r="O97" s="21"/>
      <c r="P97" s="20"/>
      <c r="Q97" s="341"/>
      <c r="R97" s="350"/>
      <c r="S97" s="22"/>
      <c r="T97" s="23" t="s">
        <v>0</v>
      </c>
      <c r="U97" s="22"/>
      <c r="V97" s="142"/>
      <c r="W97" s="67"/>
      <c r="X97" s="20"/>
      <c r="Y97" s="21"/>
      <c r="Z97" s="20"/>
      <c r="AA97" s="341"/>
      <c r="AB97" s="350"/>
      <c r="AC97" s="22"/>
      <c r="AD97" s="23"/>
      <c r="AE97" s="22"/>
      <c r="AF97" s="142"/>
      <c r="AG97" s="176"/>
      <c r="AH97" s="177"/>
      <c r="AI97" s="508"/>
      <c r="AJ97" s="508"/>
      <c r="AK97" s="427"/>
      <c r="AL97" s="86"/>
      <c r="AM97" s="84"/>
      <c r="AN97" s="84"/>
      <c r="AO97" s="84"/>
      <c r="AP97" s="431"/>
      <c r="AQ97" s="91">
        <v>45</v>
      </c>
      <c r="AR97" s="77"/>
      <c r="AS97" s="77">
        <v>30</v>
      </c>
      <c r="AT97" s="77">
        <v>45</v>
      </c>
      <c r="AU97" s="427">
        <v>4</v>
      </c>
      <c r="AV97" s="86"/>
      <c r="AW97" s="84"/>
      <c r="AX97" s="84"/>
      <c r="AY97" s="84"/>
      <c r="AZ97" s="431"/>
      <c r="BA97" s="91"/>
      <c r="BB97" s="77"/>
      <c r="BC97" s="77"/>
      <c r="BD97" s="77"/>
      <c r="BE97" s="427"/>
      <c r="BF97" s="86"/>
      <c r="BG97" s="84"/>
      <c r="BH97" s="84"/>
      <c r="BI97" s="84"/>
      <c r="BJ97" s="670"/>
      <c r="BK97" s="673"/>
    </row>
    <row r="98" spans="2:63" ht="17.25" thickBot="1" x14ac:dyDescent="0.3">
      <c r="B98" s="291"/>
      <c r="C98" s="293"/>
      <c r="D98" s="621" t="s">
        <v>89</v>
      </c>
      <c r="E98" s="179"/>
      <c r="F98" s="170">
        <f t="shared" ref="F98:P98" si="49">SUM(F99:F106)</f>
        <v>570</v>
      </c>
      <c r="G98" s="170">
        <f t="shared" si="49"/>
        <v>300</v>
      </c>
      <c r="H98" s="170">
        <f t="shared" si="49"/>
        <v>150</v>
      </c>
      <c r="I98" s="170">
        <f t="shared" si="49"/>
        <v>0</v>
      </c>
      <c r="J98" s="170">
        <f t="shared" si="49"/>
        <v>150</v>
      </c>
      <c r="K98" s="170">
        <f t="shared" si="49"/>
        <v>270</v>
      </c>
      <c r="L98" s="170">
        <f t="shared" si="49"/>
        <v>19</v>
      </c>
      <c r="M98" s="189">
        <f t="shared" si="49"/>
        <v>0</v>
      </c>
      <c r="N98" s="190">
        <f t="shared" si="49"/>
        <v>0</v>
      </c>
      <c r="O98" s="191">
        <f t="shared" si="49"/>
        <v>0</v>
      </c>
      <c r="P98" s="190">
        <f t="shared" si="49"/>
        <v>0</v>
      </c>
      <c r="Q98" s="428"/>
      <c r="R98" s="355">
        <f>SUM(R99:R106)</f>
        <v>0</v>
      </c>
      <c r="S98" s="192">
        <f>SUM(S99:S106)</f>
        <v>0</v>
      </c>
      <c r="T98" s="193">
        <f>SUM(T99:T106)</f>
        <v>0</v>
      </c>
      <c r="U98" s="192">
        <f>SUM(U99:U106)</f>
        <v>0</v>
      </c>
      <c r="V98" s="432"/>
      <c r="W98" s="194">
        <f>SUM(W99:W106)</f>
        <v>0</v>
      </c>
      <c r="X98" s="190">
        <f>SUM(X99:X106)</f>
        <v>0</v>
      </c>
      <c r="Y98" s="191">
        <f>SUM(Y99:Y106)</f>
        <v>0</v>
      </c>
      <c r="Z98" s="190">
        <f>SUM(Z99:Z106)</f>
        <v>0</v>
      </c>
      <c r="AA98" s="428"/>
      <c r="AB98" s="363">
        <f>SUM(AB99:AB106)</f>
        <v>0</v>
      </c>
      <c r="AC98" s="192">
        <f>SUM(AC99:AC106)</f>
        <v>0</v>
      </c>
      <c r="AD98" s="193">
        <f>SUM(AD99:AD106)</f>
        <v>0</v>
      </c>
      <c r="AE98" s="680">
        <f>SUM(AE99:AE106)</f>
        <v>0</v>
      </c>
      <c r="AF98" s="533">
        <f>SUM(AF99:AF106)</f>
        <v>0</v>
      </c>
      <c r="AG98" s="195">
        <v>15</v>
      </c>
      <c r="AH98" s="196">
        <f>SUM(AH99:AH106)</f>
        <v>0</v>
      </c>
      <c r="AI98" s="688">
        <v>30</v>
      </c>
      <c r="AJ98" s="512">
        <v>45</v>
      </c>
      <c r="AK98" s="533">
        <f t="shared" ref="AK98:AP98" si="50">SUM(AK99:AK106)</f>
        <v>3</v>
      </c>
      <c r="AL98" s="524">
        <f t="shared" si="50"/>
        <v>120</v>
      </c>
      <c r="AM98" s="513">
        <f t="shared" si="50"/>
        <v>0</v>
      </c>
      <c r="AN98" s="524">
        <f t="shared" si="50"/>
        <v>105</v>
      </c>
      <c r="AO98" s="524">
        <f t="shared" si="50"/>
        <v>195</v>
      </c>
      <c r="AP98" s="515">
        <f t="shared" si="50"/>
        <v>14</v>
      </c>
      <c r="AQ98" s="521">
        <v>15</v>
      </c>
      <c r="AR98" s="514">
        <f>SUM(AR99:AR106)</f>
        <v>0</v>
      </c>
      <c r="AS98" s="514">
        <v>15</v>
      </c>
      <c r="AT98" s="514">
        <v>30</v>
      </c>
      <c r="AU98" s="533">
        <f>SUM(AU99:AU106)</f>
        <v>2</v>
      </c>
      <c r="AV98" s="524">
        <f>SUM(AV99:AV106)</f>
        <v>0</v>
      </c>
      <c r="AW98" s="513">
        <f>SUM(AW99:AW106)</f>
        <v>0</v>
      </c>
      <c r="AX98" s="513">
        <f>SUM(AX99:AX106)</f>
        <v>0</v>
      </c>
      <c r="AY98" s="513">
        <f>SUM(AY99:AY106)</f>
        <v>0</v>
      </c>
      <c r="AZ98" s="515"/>
      <c r="BA98" s="521">
        <f>SUM(BA99:BA106)</f>
        <v>0</v>
      </c>
      <c r="BB98" s="514">
        <f>SUM(BB99:BB106)</f>
        <v>0</v>
      </c>
      <c r="BC98" s="514">
        <f>SUM(BC99:BC106)</f>
        <v>0</v>
      </c>
      <c r="BD98" s="514">
        <f>SUM(BD99:BD106)</f>
        <v>0</v>
      </c>
      <c r="BE98" s="527"/>
      <c r="BF98" s="524">
        <f>SUM(BF99:BF106)</f>
        <v>0</v>
      </c>
      <c r="BG98" s="513">
        <f>SUM(BG99:BG106)</f>
        <v>0</v>
      </c>
      <c r="BH98" s="513">
        <f>SUM(BH99:BH106)</f>
        <v>0</v>
      </c>
      <c r="BI98" s="513">
        <f>SUM(BI99:BI106)</f>
        <v>0</v>
      </c>
      <c r="BJ98" s="515"/>
      <c r="BK98" s="501"/>
    </row>
    <row r="99" spans="2:63" ht="17.25" thickBot="1" x14ac:dyDescent="0.3">
      <c r="B99" s="188"/>
      <c r="C99" s="133" t="s">
        <v>233</v>
      </c>
      <c r="D99" s="186" t="s">
        <v>62</v>
      </c>
      <c r="E99" s="166" t="s">
        <v>140</v>
      </c>
      <c r="F99" s="74">
        <f>SUM(G99+K99)</f>
        <v>120</v>
      </c>
      <c r="G99" s="306">
        <f>SUM(H99:J99)</f>
        <v>60</v>
      </c>
      <c r="H99" s="325">
        <v>30</v>
      </c>
      <c r="I99" s="323">
        <f t="shared" ref="I99:I106" si="51">SUM(N99,S99,X99,AC99,AH99,AM99,AR99,BN99,AW99,BB99,BG99)</f>
        <v>0</v>
      </c>
      <c r="J99" s="302">
        <v>30</v>
      </c>
      <c r="K99" s="319">
        <v>60</v>
      </c>
      <c r="L99" s="58">
        <f>SUM(Q99,V99,AA99,AF99,AK99,AP99,AU99,AZ99,BE99,BJ99)</f>
        <v>4</v>
      </c>
      <c r="M99" s="157"/>
      <c r="N99" s="158"/>
      <c r="O99" s="159"/>
      <c r="P99" s="158"/>
      <c r="Q99" s="337"/>
      <c r="R99" s="348"/>
      <c r="S99" s="160"/>
      <c r="T99" s="161"/>
      <c r="U99" s="160"/>
      <c r="V99" s="121"/>
      <c r="W99" s="157"/>
      <c r="X99" s="158"/>
      <c r="Y99" s="159"/>
      <c r="Z99" s="158"/>
      <c r="AA99" s="337"/>
      <c r="AB99" s="348"/>
      <c r="AC99" s="160"/>
      <c r="AD99" s="161"/>
      <c r="AE99" s="160"/>
      <c r="AF99" s="121"/>
      <c r="AG99" s="162"/>
      <c r="AH99" s="500"/>
      <c r="AI99" s="509"/>
      <c r="AJ99" s="509"/>
      <c r="AK99" s="526"/>
      <c r="AL99" s="523">
        <v>30</v>
      </c>
      <c r="AM99" s="510"/>
      <c r="AN99" s="510">
        <v>30</v>
      </c>
      <c r="AO99" s="510">
        <v>60</v>
      </c>
      <c r="AP99" s="522">
        <v>4</v>
      </c>
      <c r="AQ99" s="520"/>
      <c r="AR99" s="511"/>
      <c r="AS99" s="511"/>
      <c r="AT99" s="511"/>
      <c r="AU99" s="526"/>
      <c r="AV99" s="523"/>
      <c r="AW99" s="510"/>
      <c r="AX99" s="510"/>
      <c r="AY99" s="510"/>
      <c r="AZ99" s="522"/>
      <c r="BA99" s="520"/>
      <c r="BB99" s="511"/>
      <c r="BC99" s="511"/>
      <c r="BD99" s="511"/>
      <c r="BE99" s="526"/>
      <c r="BF99" s="523"/>
      <c r="BG99" s="510"/>
      <c r="BH99" s="510"/>
      <c r="BI99" s="510"/>
      <c r="BJ99" s="674"/>
      <c r="BK99" s="671"/>
    </row>
    <row r="100" spans="2:63" ht="16.5" x14ac:dyDescent="0.25">
      <c r="B100" s="10"/>
      <c r="C100" s="134" t="s">
        <v>234</v>
      </c>
      <c r="D100" s="51" t="s">
        <v>63</v>
      </c>
      <c r="E100" s="105" t="s">
        <v>143</v>
      </c>
      <c r="F100" s="18">
        <f>SUM(G100+K100)</f>
        <v>90</v>
      </c>
      <c r="G100" s="308">
        <f>SUM(H100:J100)</f>
        <v>45</v>
      </c>
      <c r="H100" s="307">
        <f>SUM(M100,R100,W100,AB100,AG100,AL100,AQ100,AV100,BA100,BF100)</f>
        <v>15</v>
      </c>
      <c r="I100" s="203">
        <f t="shared" si="51"/>
        <v>0</v>
      </c>
      <c r="J100" s="155">
        <v>30</v>
      </c>
      <c r="K100" s="314">
        <v>45</v>
      </c>
      <c r="L100" s="11">
        <f>SUM(Q100,V100,AA100,AF100,AK100,AP100,AU100,AZ100,BE100,BJ100)</f>
        <v>3</v>
      </c>
      <c r="M100" s="157"/>
      <c r="N100" s="158"/>
      <c r="O100" s="159"/>
      <c r="P100" s="158"/>
      <c r="Q100" s="337"/>
      <c r="R100" s="348"/>
      <c r="S100" s="160"/>
      <c r="T100" s="161" t="s">
        <v>0</v>
      </c>
      <c r="U100" s="160" t="s">
        <v>0</v>
      </c>
      <c r="V100" s="121"/>
      <c r="W100" s="157"/>
      <c r="X100" s="158"/>
      <c r="Y100" s="159"/>
      <c r="Z100" s="158"/>
      <c r="AA100" s="337"/>
      <c r="AB100" s="348"/>
      <c r="AC100" s="160"/>
      <c r="AD100" s="161"/>
      <c r="AE100" s="160"/>
      <c r="AF100" s="121"/>
      <c r="AG100" s="162">
        <v>15</v>
      </c>
      <c r="AH100" s="500"/>
      <c r="AI100" s="507">
        <v>30</v>
      </c>
      <c r="AJ100" s="507">
        <v>45</v>
      </c>
      <c r="AK100" s="529">
        <v>3</v>
      </c>
      <c r="AL100" s="528"/>
      <c r="AM100" s="506"/>
      <c r="AN100" s="506"/>
      <c r="AO100" s="506"/>
      <c r="AP100" s="440"/>
      <c r="AQ100" s="79"/>
      <c r="AR100" s="505"/>
      <c r="AS100" s="505"/>
      <c r="AT100" s="505"/>
      <c r="AU100" s="529"/>
      <c r="AV100" s="528"/>
      <c r="AW100" s="506"/>
      <c r="AX100" s="506"/>
      <c r="AY100" s="506"/>
      <c r="AZ100" s="440"/>
      <c r="BA100" s="79"/>
      <c r="BB100" s="505"/>
      <c r="BC100" s="505"/>
      <c r="BD100" s="505"/>
      <c r="BE100" s="372"/>
      <c r="BF100" s="85"/>
      <c r="BG100" s="506"/>
      <c r="BH100" s="506"/>
      <c r="BI100" s="506"/>
      <c r="BJ100" s="660"/>
      <c r="BK100" s="672"/>
    </row>
    <row r="101" spans="2:63" ht="16.5" x14ac:dyDescent="0.25">
      <c r="B101" s="10"/>
      <c r="C101" s="134" t="s">
        <v>235</v>
      </c>
      <c r="D101" s="51" t="s">
        <v>64</v>
      </c>
      <c r="E101" s="105" t="s">
        <v>140</v>
      </c>
      <c r="F101" s="18">
        <f>SUM(G101+K101)</f>
        <v>60</v>
      </c>
      <c r="G101" s="154">
        <f>SUM(H101:J101)</f>
        <v>30</v>
      </c>
      <c r="H101" s="155">
        <f>SUM(M101,R101,W101,AB101,AG101,AL101,AQ101,AV101,BA101,BF101)</f>
        <v>15</v>
      </c>
      <c r="I101" s="155">
        <f t="shared" si="51"/>
        <v>0</v>
      </c>
      <c r="J101" s="155">
        <v>15</v>
      </c>
      <c r="K101" s="156">
        <v>30</v>
      </c>
      <c r="L101" s="11">
        <f>SUM(Q101,V101,AA101,AF101,AK101,AP101,AU101,AZ101,BE101,BJ101)</f>
        <v>2</v>
      </c>
      <c r="M101" s="157"/>
      <c r="N101" s="158"/>
      <c r="O101" s="159"/>
      <c r="P101" s="158"/>
      <c r="Q101" s="337"/>
      <c r="R101" s="348"/>
      <c r="S101" s="160"/>
      <c r="T101" s="161"/>
      <c r="U101" s="160"/>
      <c r="V101" s="121"/>
      <c r="W101" s="157"/>
      <c r="X101" s="158"/>
      <c r="Y101" s="159"/>
      <c r="Z101" s="158"/>
      <c r="AA101" s="337"/>
      <c r="AB101" s="348"/>
      <c r="AC101" s="160"/>
      <c r="AD101" s="161"/>
      <c r="AE101" s="160"/>
      <c r="AF101" s="121"/>
      <c r="AG101" s="162"/>
      <c r="AH101" s="177"/>
      <c r="AI101" s="565"/>
      <c r="AJ101" s="565"/>
      <c r="AK101" s="427"/>
      <c r="AL101" s="566">
        <v>15</v>
      </c>
      <c r="AM101" s="563"/>
      <c r="AN101" s="563">
        <v>15</v>
      </c>
      <c r="AO101" s="563">
        <v>30</v>
      </c>
      <c r="AP101" s="431">
        <v>2</v>
      </c>
      <c r="AQ101" s="567"/>
      <c r="AR101" s="562"/>
      <c r="AS101" s="562"/>
      <c r="AT101" s="562"/>
      <c r="AU101" s="427"/>
      <c r="AV101" s="566"/>
      <c r="AW101" s="563"/>
      <c r="AX101" s="563"/>
      <c r="AY101" s="563"/>
      <c r="AZ101" s="431"/>
      <c r="BA101" s="567"/>
      <c r="BB101" s="562"/>
      <c r="BC101" s="562"/>
      <c r="BD101" s="562"/>
      <c r="BE101" s="427"/>
      <c r="BF101" s="566"/>
      <c r="BG101" s="563"/>
      <c r="BH101" s="563"/>
      <c r="BI101" s="563"/>
      <c r="BJ101" s="670"/>
      <c r="BK101" s="663"/>
    </row>
    <row r="102" spans="2:63" ht="17.25" thickBot="1" x14ac:dyDescent="0.3">
      <c r="B102" s="10"/>
      <c r="C102" s="134" t="s">
        <v>236</v>
      </c>
      <c r="D102" s="51" t="s">
        <v>259</v>
      </c>
      <c r="E102" s="105" t="s">
        <v>140</v>
      </c>
      <c r="F102" s="18">
        <v>60</v>
      </c>
      <c r="G102" s="154">
        <v>30</v>
      </c>
      <c r="H102" s="155">
        <v>15</v>
      </c>
      <c r="I102" s="155">
        <f t="shared" si="51"/>
        <v>0</v>
      </c>
      <c r="J102" s="155">
        <v>15</v>
      </c>
      <c r="K102" s="156">
        <v>30</v>
      </c>
      <c r="L102" s="11">
        <v>2</v>
      </c>
      <c r="M102" s="157" t="s">
        <v>0</v>
      </c>
      <c r="N102" s="158" t="s">
        <v>0</v>
      </c>
      <c r="O102" s="159" t="s">
        <v>0</v>
      </c>
      <c r="P102" s="158" t="s">
        <v>0</v>
      </c>
      <c r="Q102" s="337"/>
      <c r="R102" s="348" t="s">
        <v>0</v>
      </c>
      <c r="S102" s="160" t="s">
        <v>0</v>
      </c>
      <c r="T102" s="161" t="s">
        <v>0</v>
      </c>
      <c r="U102" s="160" t="s">
        <v>0</v>
      </c>
      <c r="V102" s="121"/>
      <c r="W102" s="157"/>
      <c r="X102" s="158"/>
      <c r="Y102" s="159" t="s">
        <v>0</v>
      </c>
      <c r="Z102" s="158" t="s">
        <v>0</v>
      </c>
      <c r="AA102" s="337"/>
      <c r="AB102" s="348"/>
      <c r="AC102" s="160" t="s">
        <v>0</v>
      </c>
      <c r="AD102" s="161"/>
      <c r="AE102" s="160"/>
      <c r="AF102" s="121"/>
      <c r="AG102" s="564"/>
      <c r="AH102" s="507"/>
      <c r="AI102" s="507"/>
      <c r="AJ102" s="507"/>
      <c r="AK102" s="454"/>
      <c r="AL102" s="682">
        <v>15</v>
      </c>
      <c r="AM102" s="506"/>
      <c r="AN102" s="506">
        <v>15</v>
      </c>
      <c r="AO102" s="506">
        <v>30</v>
      </c>
      <c r="AP102" s="659">
        <v>2</v>
      </c>
      <c r="AQ102" s="658"/>
      <c r="AR102" s="505"/>
      <c r="AS102" s="505"/>
      <c r="AT102" s="505"/>
      <c r="AU102" s="454"/>
      <c r="AV102" s="682"/>
      <c r="AW102" s="506"/>
      <c r="AX102" s="506"/>
      <c r="AY102" s="506"/>
      <c r="AZ102" s="660"/>
      <c r="BA102" s="657"/>
      <c r="BB102" s="505"/>
      <c r="BC102" s="505"/>
      <c r="BD102" s="505"/>
      <c r="BE102" s="529"/>
      <c r="BF102" s="528"/>
      <c r="BG102" s="506"/>
      <c r="BH102" s="506"/>
      <c r="BI102" s="506"/>
      <c r="BJ102" s="660"/>
      <c r="BK102" s="673"/>
    </row>
    <row r="103" spans="2:63" ht="16.5" x14ac:dyDescent="0.25">
      <c r="B103" s="10"/>
      <c r="C103" s="134" t="s">
        <v>237</v>
      </c>
      <c r="D103" s="51" t="s">
        <v>65</v>
      </c>
      <c r="E103" s="627" t="s">
        <v>141</v>
      </c>
      <c r="F103" s="18">
        <f>SUM(G103+K103)</f>
        <v>60</v>
      </c>
      <c r="G103" s="154">
        <f>SUM(H103:J103)</f>
        <v>30</v>
      </c>
      <c r="H103" s="155">
        <f>SUM(M103,R103,W103,AB103,AG103,AL103,AQ103,AV103,BA103,BF103)</f>
        <v>15</v>
      </c>
      <c r="I103" s="155">
        <f t="shared" si="51"/>
        <v>0</v>
      </c>
      <c r="J103" s="155">
        <v>15</v>
      </c>
      <c r="K103" s="156">
        <v>30</v>
      </c>
      <c r="L103" s="11">
        <v>2</v>
      </c>
      <c r="M103" s="157"/>
      <c r="N103" s="158"/>
      <c r="O103" s="159"/>
      <c r="P103" s="158"/>
      <c r="Q103" s="337"/>
      <c r="R103" s="348"/>
      <c r="S103" s="160"/>
      <c r="T103" s="161"/>
      <c r="U103" s="160"/>
      <c r="V103" s="121"/>
      <c r="W103" s="157"/>
      <c r="X103" s="158"/>
      <c r="Y103" s="159"/>
      <c r="Z103" s="158"/>
      <c r="AA103" s="337"/>
      <c r="AB103" s="348"/>
      <c r="AC103" s="160"/>
      <c r="AD103" s="161"/>
      <c r="AE103" s="160"/>
      <c r="AF103" s="121"/>
      <c r="AG103" s="162" t="s">
        <v>0</v>
      </c>
      <c r="AH103" s="163" t="s">
        <v>0</v>
      </c>
      <c r="AI103" s="164"/>
      <c r="AJ103" s="163"/>
      <c r="AK103" s="337"/>
      <c r="AL103" s="348"/>
      <c r="AM103" s="160"/>
      <c r="AN103" s="161"/>
      <c r="AO103" s="160"/>
      <c r="AP103" s="121"/>
      <c r="AQ103" s="157">
        <v>15</v>
      </c>
      <c r="AR103" s="158"/>
      <c r="AS103" s="159">
        <v>15</v>
      </c>
      <c r="AT103" s="158">
        <v>30</v>
      </c>
      <c r="AU103" s="337">
        <v>2</v>
      </c>
      <c r="AV103" s="348"/>
      <c r="AW103" s="160"/>
      <c r="AX103" s="161"/>
      <c r="AY103" s="160"/>
      <c r="AZ103" s="396"/>
      <c r="BA103" s="334"/>
      <c r="BB103" s="158"/>
      <c r="BC103" s="159"/>
      <c r="BD103" s="158"/>
      <c r="BE103" s="337"/>
      <c r="BF103" s="348"/>
      <c r="BG103" s="160"/>
      <c r="BH103" s="161"/>
      <c r="BI103" s="160"/>
      <c r="BJ103" s="448"/>
      <c r="BK103" s="221"/>
    </row>
    <row r="104" spans="2:63" ht="16.5" x14ac:dyDescent="0.25">
      <c r="B104" s="10"/>
      <c r="C104" s="134" t="s">
        <v>238</v>
      </c>
      <c r="D104" s="51" t="s">
        <v>66</v>
      </c>
      <c r="E104" s="627" t="s">
        <v>140</v>
      </c>
      <c r="F104" s="18">
        <f>SUM(G104+K104)</f>
        <v>60</v>
      </c>
      <c r="G104" s="154">
        <f>SUM(H104:J104)</f>
        <v>45</v>
      </c>
      <c r="H104" s="155">
        <v>30</v>
      </c>
      <c r="I104" s="155">
        <f t="shared" si="51"/>
        <v>0</v>
      </c>
      <c r="J104" s="155">
        <v>15</v>
      </c>
      <c r="K104" s="156">
        <v>15</v>
      </c>
      <c r="L104" s="11">
        <f>SUM(Q104,V104,AA104,AF104,AK104,AP104,AU104,AZ104,BE104,BJ104)</f>
        <v>2</v>
      </c>
      <c r="M104" s="157"/>
      <c r="N104" s="158"/>
      <c r="O104" s="159"/>
      <c r="P104" s="158"/>
      <c r="Q104" s="337"/>
      <c r="R104" s="348"/>
      <c r="S104" s="160"/>
      <c r="T104" s="161"/>
      <c r="U104" s="160"/>
      <c r="V104" s="121"/>
      <c r="W104" s="157"/>
      <c r="X104" s="158"/>
      <c r="Y104" s="159"/>
      <c r="Z104" s="158"/>
      <c r="AA104" s="337"/>
      <c r="AB104" s="348"/>
      <c r="AC104" s="160"/>
      <c r="AD104" s="161"/>
      <c r="AE104" s="160"/>
      <c r="AF104" s="121"/>
      <c r="AG104" s="162" t="s">
        <v>0</v>
      </c>
      <c r="AH104" s="163"/>
      <c r="AI104" s="164"/>
      <c r="AJ104" s="163"/>
      <c r="AK104" s="337"/>
      <c r="AL104" s="348">
        <v>30</v>
      </c>
      <c r="AM104" s="160"/>
      <c r="AN104" s="161">
        <v>15</v>
      </c>
      <c r="AO104" s="160">
        <v>15</v>
      </c>
      <c r="AP104" s="121">
        <v>2</v>
      </c>
      <c r="AQ104" s="157"/>
      <c r="AR104" s="158"/>
      <c r="AS104" s="159"/>
      <c r="AT104" s="158"/>
      <c r="AU104" s="337"/>
      <c r="AV104" s="348"/>
      <c r="AW104" s="160"/>
      <c r="AX104" s="161"/>
      <c r="AY104" s="160"/>
      <c r="AZ104" s="396"/>
      <c r="BA104" s="334"/>
      <c r="BB104" s="158"/>
      <c r="BC104" s="159"/>
      <c r="BD104" s="158"/>
      <c r="BE104" s="337"/>
      <c r="BF104" s="348"/>
      <c r="BG104" s="160"/>
      <c r="BH104" s="161"/>
      <c r="BI104" s="160"/>
      <c r="BJ104" s="448"/>
      <c r="BK104" s="105"/>
    </row>
    <row r="105" spans="2:63" ht="16.5" x14ac:dyDescent="0.25">
      <c r="B105" s="10"/>
      <c r="C105" s="134" t="s">
        <v>239</v>
      </c>
      <c r="D105" s="592" t="s">
        <v>118</v>
      </c>
      <c r="E105" s="627" t="s">
        <v>140</v>
      </c>
      <c r="F105" s="18">
        <f>SUM(G105+K105)</f>
        <v>60</v>
      </c>
      <c r="G105" s="154">
        <f>SUM(H105:J105)</f>
        <v>30</v>
      </c>
      <c r="H105" s="19">
        <v>15</v>
      </c>
      <c r="I105" s="19">
        <f t="shared" si="51"/>
        <v>0</v>
      </c>
      <c r="J105" s="19">
        <v>15</v>
      </c>
      <c r="K105" s="156">
        <v>30</v>
      </c>
      <c r="L105" s="11">
        <f>SUM(Q105,V105,AA105,AF105,AK105,AP105,AU105,AZ105,BE105,BJ105)</f>
        <v>2</v>
      </c>
      <c r="M105" s="157"/>
      <c r="N105" s="158"/>
      <c r="O105" s="159"/>
      <c r="P105" s="158"/>
      <c r="Q105" s="337"/>
      <c r="R105" s="348"/>
      <c r="S105" s="160"/>
      <c r="T105" s="161"/>
      <c r="U105" s="160"/>
      <c r="V105" s="121"/>
      <c r="W105" s="157"/>
      <c r="X105" s="158"/>
      <c r="Y105" s="159"/>
      <c r="Z105" s="158"/>
      <c r="AA105" s="337"/>
      <c r="AB105" s="348"/>
      <c r="AC105" s="160"/>
      <c r="AD105" s="161"/>
      <c r="AE105" s="160"/>
      <c r="AF105" s="121"/>
      <c r="AG105" s="162" t="s">
        <v>0</v>
      </c>
      <c r="AH105" s="163"/>
      <c r="AI105" s="164"/>
      <c r="AJ105" s="163"/>
      <c r="AK105" s="337"/>
      <c r="AL105" s="348">
        <v>15</v>
      </c>
      <c r="AM105" s="160"/>
      <c r="AN105" s="161">
        <v>15</v>
      </c>
      <c r="AO105" s="160">
        <v>30</v>
      </c>
      <c r="AP105" s="121">
        <v>2</v>
      </c>
      <c r="AQ105" s="157"/>
      <c r="AR105" s="158"/>
      <c r="AS105" s="159"/>
      <c r="AT105" s="158"/>
      <c r="AU105" s="337"/>
      <c r="AV105" s="348"/>
      <c r="AW105" s="160"/>
      <c r="AX105" s="161"/>
      <c r="AY105" s="160"/>
      <c r="AZ105" s="396"/>
      <c r="BA105" s="334"/>
      <c r="BB105" s="158"/>
      <c r="BC105" s="159"/>
      <c r="BD105" s="158"/>
      <c r="BE105" s="337"/>
      <c r="BF105" s="348" t="s">
        <v>0</v>
      </c>
      <c r="BG105" s="160" t="s">
        <v>0</v>
      </c>
      <c r="BH105" s="161" t="s">
        <v>0</v>
      </c>
      <c r="BI105" s="160" t="s">
        <v>0</v>
      </c>
      <c r="BJ105" s="448"/>
      <c r="BK105" s="105"/>
    </row>
    <row r="106" spans="2:63" ht="17.25" thickBot="1" x14ac:dyDescent="0.3">
      <c r="B106" s="290"/>
      <c r="C106" s="134" t="s">
        <v>240</v>
      </c>
      <c r="D106" s="174" t="s">
        <v>67</v>
      </c>
      <c r="E106" s="628" t="s">
        <v>140</v>
      </c>
      <c r="F106" s="73">
        <f>SUM(G106+K106)</f>
        <v>60</v>
      </c>
      <c r="G106" s="327">
        <f>SUM(H106:J106)</f>
        <v>30</v>
      </c>
      <c r="H106" s="320">
        <f>SUM(M106,R106,W106,AB106,AG106,AL106,AQ106,AV106,BA106,BF106)</f>
        <v>15</v>
      </c>
      <c r="I106" s="332">
        <f t="shared" si="51"/>
        <v>0</v>
      </c>
      <c r="J106" s="320">
        <v>15</v>
      </c>
      <c r="K106" s="315">
        <v>30</v>
      </c>
      <c r="L106" s="66">
        <f>SUM(Q106,V106,AA106,AF106,AK106,AP106,AU106,AZ106,BE106,BJ106)</f>
        <v>2</v>
      </c>
      <c r="M106" s="67"/>
      <c r="N106" s="20"/>
      <c r="O106" s="21"/>
      <c r="P106" s="20"/>
      <c r="Q106" s="341"/>
      <c r="R106" s="350"/>
      <c r="S106" s="22"/>
      <c r="T106" s="23"/>
      <c r="U106" s="22"/>
      <c r="V106" s="142"/>
      <c r="W106" s="67"/>
      <c r="X106" s="20"/>
      <c r="Y106" s="21"/>
      <c r="Z106" s="20"/>
      <c r="AA106" s="341"/>
      <c r="AB106" s="350"/>
      <c r="AC106" s="22"/>
      <c r="AD106" s="23"/>
      <c r="AE106" s="22"/>
      <c r="AF106" s="142"/>
      <c r="AG106" s="176" t="s">
        <v>0</v>
      </c>
      <c r="AH106" s="177"/>
      <c r="AI106" s="178"/>
      <c r="AJ106" s="177"/>
      <c r="AK106" s="341"/>
      <c r="AL106" s="350">
        <v>15</v>
      </c>
      <c r="AM106" s="22"/>
      <c r="AN106" s="23">
        <v>15</v>
      </c>
      <c r="AO106" s="22">
        <v>30</v>
      </c>
      <c r="AP106" s="142">
        <v>2</v>
      </c>
      <c r="AQ106" s="67"/>
      <c r="AR106" s="20"/>
      <c r="AS106" s="21"/>
      <c r="AT106" s="20"/>
      <c r="AU106" s="341"/>
      <c r="AV106" s="350"/>
      <c r="AW106" s="22"/>
      <c r="AX106" s="23"/>
      <c r="AY106" s="22"/>
      <c r="AZ106" s="437"/>
      <c r="BA106" s="336"/>
      <c r="BB106" s="20"/>
      <c r="BC106" s="21"/>
      <c r="BD106" s="20"/>
      <c r="BE106" s="341"/>
      <c r="BF106" s="350"/>
      <c r="BG106" s="22"/>
      <c r="BH106" s="23"/>
      <c r="BI106" s="22"/>
      <c r="BJ106" s="447"/>
      <c r="BK106" s="175"/>
    </row>
    <row r="107" spans="2:63" ht="17.25" thickBot="1" x14ac:dyDescent="0.3">
      <c r="B107" s="291"/>
      <c r="C107" s="292"/>
      <c r="D107" s="622" t="s">
        <v>90</v>
      </c>
      <c r="E107" s="629"/>
      <c r="F107" s="170">
        <f t="shared" ref="F107:P107" si="52">SUM(F108:F111)</f>
        <v>420</v>
      </c>
      <c r="G107" s="170">
        <f t="shared" si="52"/>
        <v>240</v>
      </c>
      <c r="H107" s="170">
        <f t="shared" si="52"/>
        <v>120</v>
      </c>
      <c r="I107" s="170">
        <f t="shared" si="52"/>
        <v>0</v>
      </c>
      <c r="J107" s="170">
        <f t="shared" si="52"/>
        <v>120</v>
      </c>
      <c r="K107" s="170">
        <f t="shared" si="52"/>
        <v>180</v>
      </c>
      <c r="L107" s="170">
        <f t="shared" si="52"/>
        <v>14</v>
      </c>
      <c r="M107" s="181">
        <f t="shared" si="52"/>
        <v>0</v>
      </c>
      <c r="N107" s="181">
        <f t="shared" si="52"/>
        <v>0</v>
      </c>
      <c r="O107" s="181">
        <f t="shared" si="52"/>
        <v>0</v>
      </c>
      <c r="P107" s="181">
        <f t="shared" si="52"/>
        <v>0</v>
      </c>
      <c r="Q107" s="344"/>
      <c r="R107" s="354">
        <f t="shared" ref="R107:U107" si="53">SUM(R108:R111)</f>
        <v>0</v>
      </c>
      <c r="S107" s="183">
        <f t="shared" si="53"/>
        <v>0</v>
      </c>
      <c r="T107" s="183">
        <f t="shared" si="53"/>
        <v>0</v>
      </c>
      <c r="U107" s="183">
        <f t="shared" si="53"/>
        <v>0</v>
      </c>
      <c r="V107" s="182"/>
      <c r="W107" s="180">
        <f>SUM(W108:W111)</f>
        <v>0</v>
      </c>
      <c r="X107" s="181">
        <f>SUM(X108:X111)</f>
        <v>0</v>
      </c>
      <c r="Y107" s="181">
        <f>SUM(Y108:Y111)</f>
        <v>0</v>
      </c>
      <c r="Z107" s="181">
        <f>SUM(Z108:Z111)</f>
        <v>0</v>
      </c>
      <c r="AA107" s="366"/>
      <c r="AB107" s="362">
        <f>SUM(AB108:AB111)</f>
        <v>30</v>
      </c>
      <c r="AC107" s="183">
        <f>SUM(AC108:AC111)</f>
        <v>0</v>
      </c>
      <c r="AD107" s="183">
        <f>SUM(AD108:AD111)</f>
        <v>15</v>
      </c>
      <c r="AE107" s="183">
        <f>SUM(AE108:AE111)</f>
        <v>15</v>
      </c>
      <c r="AF107" s="182">
        <v>2</v>
      </c>
      <c r="AG107" s="516">
        <f>SUM(AG108:AG111)</f>
        <v>30</v>
      </c>
      <c r="AH107" s="184">
        <f>SUM(AH108:AH111)</f>
        <v>0</v>
      </c>
      <c r="AI107" s="463">
        <f>SUM(AI108:AI111)</f>
        <v>30</v>
      </c>
      <c r="AJ107" s="463">
        <f>SUM(AJ108:AJ111)</f>
        <v>60</v>
      </c>
      <c r="AK107" s="373">
        <v>4</v>
      </c>
      <c r="AL107" s="371">
        <f>SUM(AL108:AL111)</f>
        <v>0</v>
      </c>
      <c r="AM107" s="183">
        <f>SUM(AM108:AM111)</f>
        <v>0</v>
      </c>
      <c r="AN107" s="183">
        <f>SUM(AN108:AN111)</f>
        <v>0</v>
      </c>
      <c r="AO107" s="183">
        <f>SUM(AO108:AO111)</f>
        <v>0</v>
      </c>
      <c r="AP107" s="182"/>
      <c r="AQ107" s="516">
        <f>SUM(AQ108:AQ111)</f>
        <v>60</v>
      </c>
      <c r="AR107" s="181">
        <f>SUM(AR108:AR111)</f>
        <v>0</v>
      </c>
      <c r="AS107" s="463">
        <f>SUM(AS108:AS111)</f>
        <v>75</v>
      </c>
      <c r="AT107" s="463">
        <f>SUM(AT108:AT111)</f>
        <v>105</v>
      </c>
      <c r="AU107" s="384">
        <v>8</v>
      </c>
      <c r="AV107" s="379">
        <f>SUM(AV108:AV111)</f>
        <v>0</v>
      </c>
      <c r="AW107" s="185">
        <f>SUM(AW108:AW111)</f>
        <v>0</v>
      </c>
      <c r="AX107" s="183">
        <f>SUM(AX108:AX111)</f>
        <v>0</v>
      </c>
      <c r="AY107" s="183">
        <f>SUM(AY108:AY111)</f>
        <v>0</v>
      </c>
      <c r="AZ107" s="397"/>
      <c r="BA107" s="394">
        <f>SUM(BA108:BA111)</f>
        <v>0</v>
      </c>
      <c r="BB107" s="181">
        <f>SUM(BB108:BB111)</f>
        <v>0</v>
      </c>
      <c r="BC107" s="181">
        <f>SUM(BC108:BC111)</f>
        <v>0</v>
      </c>
      <c r="BD107" s="181">
        <f>SUM(BD108:BD111)</f>
        <v>0</v>
      </c>
      <c r="BE107" s="373"/>
      <c r="BF107" s="379">
        <f>SUM(BF108:BF111)</f>
        <v>0</v>
      </c>
      <c r="BG107" s="183">
        <f>SUM(BG108:BG111)</f>
        <v>0</v>
      </c>
      <c r="BH107" s="183">
        <f>SUM(BH108:BH111)</f>
        <v>0</v>
      </c>
      <c r="BI107" s="183">
        <f>SUM(BI108:BI111)</f>
        <v>0</v>
      </c>
      <c r="BJ107" s="187"/>
      <c r="BK107" s="179"/>
    </row>
    <row r="108" spans="2:63" s="643" customFormat="1" ht="16.5" x14ac:dyDescent="0.25">
      <c r="B108" s="120"/>
      <c r="C108" s="128" t="s">
        <v>241</v>
      </c>
      <c r="D108" s="591" t="s">
        <v>68</v>
      </c>
      <c r="E108" s="636" t="s">
        <v>151</v>
      </c>
      <c r="F108" s="637">
        <v>150</v>
      </c>
      <c r="G108" s="329">
        <f>SUM(H108:J108)</f>
        <v>75</v>
      </c>
      <c r="H108" s="638">
        <v>30</v>
      </c>
      <c r="I108" s="639">
        <f>SUM(N108,S108,X108,AC108,AH108,AM108,AR108,BN108,AW108,BB108,BG108)</f>
        <v>0</v>
      </c>
      <c r="J108" s="638">
        <v>45</v>
      </c>
      <c r="K108" s="640">
        <v>75</v>
      </c>
      <c r="L108" s="641">
        <v>5</v>
      </c>
      <c r="M108" s="569"/>
      <c r="N108" s="569"/>
      <c r="O108" s="569"/>
      <c r="P108" s="569"/>
      <c r="Q108" s="337"/>
      <c r="R108" s="650"/>
      <c r="S108" s="651"/>
      <c r="T108" s="652" t="s">
        <v>0</v>
      </c>
      <c r="U108" s="652"/>
      <c r="V108" s="121"/>
      <c r="W108" s="569"/>
      <c r="X108" s="569"/>
      <c r="Y108" s="569"/>
      <c r="Z108" s="569"/>
      <c r="AA108" s="337"/>
      <c r="AB108" s="650"/>
      <c r="AC108" s="651"/>
      <c r="AD108" s="652" t="s">
        <v>0</v>
      </c>
      <c r="AE108" s="652"/>
      <c r="AF108" s="121"/>
      <c r="AG108" s="569"/>
      <c r="AH108" s="569"/>
      <c r="AI108" s="569"/>
      <c r="AJ108" s="569"/>
      <c r="AK108" s="337"/>
      <c r="AL108" s="350"/>
      <c r="AM108" s="22"/>
      <c r="AN108" s="23" t="s">
        <v>0</v>
      </c>
      <c r="AO108" s="22"/>
      <c r="AP108" s="121"/>
      <c r="AQ108" s="569">
        <v>30</v>
      </c>
      <c r="AR108" s="569"/>
      <c r="AS108" s="569">
        <v>45</v>
      </c>
      <c r="AT108" s="569">
        <v>75</v>
      </c>
      <c r="AU108" s="337">
        <v>5</v>
      </c>
      <c r="AV108" s="650"/>
      <c r="AW108" s="651"/>
      <c r="AX108" s="652" t="s">
        <v>0</v>
      </c>
      <c r="AY108" s="652"/>
      <c r="AZ108" s="396"/>
      <c r="BA108" s="653"/>
      <c r="BB108" s="654"/>
      <c r="BC108" s="655"/>
      <c r="BD108" s="655"/>
      <c r="BE108" s="337"/>
      <c r="BF108" s="650"/>
      <c r="BG108" s="651"/>
      <c r="BH108" s="652" t="s">
        <v>0</v>
      </c>
      <c r="BI108" s="652"/>
      <c r="BJ108" s="448"/>
      <c r="BK108" s="642"/>
    </row>
    <row r="109" spans="2:63" ht="16.5" x14ac:dyDescent="0.25">
      <c r="B109" s="10"/>
      <c r="C109" s="134" t="s">
        <v>242</v>
      </c>
      <c r="D109" s="592" t="s">
        <v>69</v>
      </c>
      <c r="E109" s="627" t="s">
        <v>149</v>
      </c>
      <c r="F109" s="18">
        <f>SUM(G109+K109)</f>
        <v>120</v>
      </c>
      <c r="G109" s="329">
        <f>SUM(H109:J109)</f>
        <v>60</v>
      </c>
      <c r="H109" s="311">
        <f>SUM(M109,R109,W109,AB109,AG109,AL109,AQ109,AV109,BA109,BF109)</f>
        <v>30</v>
      </c>
      <c r="I109" s="310">
        <f>SUM(N109,S109,X109,AC109,AH109,AM109,AR109,BN109,AW109,BB109,BG109)</f>
        <v>0</v>
      </c>
      <c r="J109" s="311">
        <v>30</v>
      </c>
      <c r="K109" s="314">
        <v>60</v>
      </c>
      <c r="L109" s="11">
        <f>SUM(Q109,V109,AA109,AF109,AK109,AP109,AU109,AZ109,BE109,BJ109)</f>
        <v>4</v>
      </c>
      <c r="M109" s="67"/>
      <c r="N109" s="20"/>
      <c r="O109" s="21"/>
      <c r="P109" s="20"/>
      <c r="Q109" s="341"/>
      <c r="R109" s="350"/>
      <c r="S109" s="22"/>
      <c r="T109" s="23" t="s">
        <v>0</v>
      </c>
      <c r="U109" s="22"/>
      <c r="V109" s="142"/>
      <c r="W109" s="67"/>
      <c r="X109" s="20"/>
      <c r="Y109" s="21"/>
      <c r="Z109" s="20"/>
      <c r="AA109" s="341"/>
      <c r="AB109" s="350"/>
      <c r="AC109" s="22"/>
      <c r="AD109" s="23" t="s">
        <v>0</v>
      </c>
      <c r="AE109" s="22"/>
      <c r="AF109" s="142"/>
      <c r="AG109" s="176">
        <v>30</v>
      </c>
      <c r="AH109" s="177"/>
      <c r="AI109" s="178">
        <v>30</v>
      </c>
      <c r="AJ109" s="177">
        <v>60</v>
      </c>
      <c r="AK109" s="341">
        <v>4</v>
      </c>
      <c r="AL109" s="656"/>
      <c r="AM109" s="649"/>
      <c r="AN109" s="649"/>
      <c r="AO109" s="649"/>
      <c r="AP109" s="142"/>
      <c r="AQ109" s="67"/>
      <c r="AR109" s="20"/>
      <c r="AS109" s="21"/>
      <c r="AT109" s="20"/>
      <c r="AU109" s="341"/>
      <c r="AV109" s="350" t="s">
        <v>0</v>
      </c>
      <c r="AW109" s="22" t="s">
        <v>0</v>
      </c>
      <c r="AX109" s="23" t="s">
        <v>0</v>
      </c>
      <c r="AY109" s="22" t="s">
        <v>0</v>
      </c>
      <c r="AZ109" s="437"/>
      <c r="BA109" s="336"/>
      <c r="BB109" s="20"/>
      <c r="BC109" s="21"/>
      <c r="BD109" s="20"/>
      <c r="BE109" s="341"/>
      <c r="BF109" s="350"/>
      <c r="BG109" s="22"/>
      <c r="BH109" s="23"/>
      <c r="BI109" s="22"/>
      <c r="BJ109" s="447"/>
      <c r="BK109" s="105"/>
    </row>
    <row r="110" spans="2:63" ht="16.5" x14ac:dyDescent="0.25">
      <c r="B110" s="290"/>
      <c r="C110" s="134" t="s">
        <v>243</v>
      </c>
      <c r="D110" s="593" t="s">
        <v>70</v>
      </c>
      <c r="E110" s="628" t="s">
        <v>151</v>
      </c>
      <c r="F110" s="73">
        <f>SUM(G110+K110)</f>
        <v>90</v>
      </c>
      <c r="G110" s="327">
        <f>SUM(H110:J110)</f>
        <v>60</v>
      </c>
      <c r="H110" s="322">
        <v>30</v>
      </c>
      <c r="I110" s="303">
        <f>SUM(N110,S110,X110,AC110,AH110,AM110,AR110,BN110,AW110,BB110,BG110)</f>
        <v>0</v>
      </c>
      <c r="J110" s="322">
        <v>30</v>
      </c>
      <c r="K110" s="315">
        <v>30</v>
      </c>
      <c r="L110" s="557">
        <f>SUM(Q110,V110,AA110,AF110,AK110,AP110,AU110,AZ110,BE110,BJ110)</f>
        <v>3</v>
      </c>
      <c r="M110" s="657"/>
      <c r="N110" s="569"/>
      <c r="O110" s="569"/>
      <c r="P110" s="569"/>
      <c r="Q110" s="454"/>
      <c r="R110" s="682"/>
      <c r="S110" s="570"/>
      <c r="T110" s="570"/>
      <c r="U110" s="570"/>
      <c r="V110" s="660"/>
      <c r="W110" s="657"/>
      <c r="X110" s="569"/>
      <c r="Y110" s="569"/>
      <c r="Z110" s="569"/>
      <c r="AA110" s="454"/>
      <c r="AB110" s="682"/>
      <c r="AC110" s="570"/>
      <c r="AD110" s="570"/>
      <c r="AE110" s="570"/>
      <c r="AF110" s="659"/>
      <c r="AG110" s="661" t="s">
        <v>0</v>
      </c>
      <c r="AH110" s="582"/>
      <c r="AI110" s="582"/>
      <c r="AJ110" s="582"/>
      <c r="AK110" s="529"/>
      <c r="AL110" s="528"/>
      <c r="AM110" s="570"/>
      <c r="AN110" s="570"/>
      <c r="AO110" s="570"/>
      <c r="AP110" s="660"/>
      <c r="AQ110" s="657">
        <v>30</v>
      </c>
      <c r="AR110" s="569"/>
      <c r="AS110" s="569">
        <v>30</v>
      </c>
      <c r="AT110" s="569">
        <v>30</v>
      </c>
      <c r="AU110" s="529">
        <v>3</v>
      </c>
      <c r="AV110" s="528"/>
      <c r="AW110" s="570"/>
      <c r="AX110" s="570"/>
      <c r="AY110" s="570"/>
      <c r="AZ110" s="660"/>
      <c r="BA110" s="657"/>
      <c r="BB110" s="569"/>
      <c r="BC110" s="569"/>
      <c r="BD110" s="569"/>
      <c r="BE110" s="454"/>
      <c r="BF110" s="682"/>
      <c r="BG110" s="570"/>
      <c r="BH110" s="570"/>
      <c r="BI110" s="570"/>
      <c r="BJ110" s="660"/>
      <c r="BK110" s="663"/>
    </row>
    <row r="111" spans="2:63" ht="17.25" thickBot="1" x14ac:dyDescent="0.3">
      <c r="B111" s="290"/>
      <c r="C111" s="134" t="s">
        <v>278</v>
      </c>
      <c r="D111" s="593" t="s">
        <v>293</v>
      </c>
      <c r="E111" s="628" t="s">
        <v>131</v>
      </c>
      <c r="F111" s="73">
        <v>60</v>
      </c>
      <c r="G111" s="327">
        <v>45</v>
      </c>
      <c r="H111" s="322">
        <v>30</v>
      </c>
      <c r="I111" s="303">
        <f>SUM(N111,S111,X111,AC111,AH111,AM111,AR111,BN111,AW111,BB111,BG111)</f>
        <v>0</v>
      </c>
      <c r="J111" s="322">
        <v>15</v>
      </c>
      <c r="K111" s="315">
        <v>15</v>
      </c>
      <c r="L111" s="557">
        <v>2</v>
      </c>
      <c r="M111" s="657"/>
      <c r="N111" s="569"/>
      <c r="O111" s="569"/>
      <c r="P111" s="569"/>
      <c r="Q111" s="454"/>
      <c r="R111" s="682"/>
      <c r="S111" s="570"/>
      <c r="T111" s="570"/>
      <c r="U111" s="570"/>
      <c r="V111" s="659"/>
      <c r="W111" s="658"/>
      <c r="X111" s="569"/>
      <c r="Y111" s="569"/>
      <c r="Z111" s="569"/>
      <c r="AA111" s="454"/>
      <c r="AB111" s="682">
        <v>30</v>
      </c>
      <c r="AC111" s="570"/>
      <c r="AD111" s="570">
        <v>15</v>
      </c>
      <c r="AE111" s="570">
        <v>15</v>
      </c>
      <c r="AF111" s="660">
        <v>2</v>
      </c>
      <c r="AG111" s="662" t="s">
        <v>0</v>
      </c>
      <c r="AH111" s="582"/>
      <c r="AI111" s="582"/>
      <c r="AJ111" s="582"/>
      <c r="AK111" s="454"/>
      <c r="AL111" s="682"/>
      <c r="AM111" s="570"/>
      <c r="AN111" s="570"/>
      <c r="AO111" s="570"/>
      <c r="AP111" s="689"/>
      <c r="AQ111" s="657"/>
      <c r="AR111" s="569"/>
      <c r="AS111" s="569"/>
      <c r="AT111" s="569"/>
      <c r="AU111" s="689"/>
      <c r="AV111" s="682"/>
      <c r="AW111" s="570"/>
      <c r="AX111" s="570"/>
      <c r="AY111" s="570"/>
      <c r="AZ111" s="659"/>
      <c r="BA111" s="657"/>
      <c r="BB111" s="569"/>
      <c r="BC111" s="569"/>
      <c r="BD111" s="569"/>
      <c r="BE111" s="692"/>
      <c r="BF111" s="677"/>
      <c r="BG111" s="570"/>
      <c r="BH111" s="570"/>
      <c r="BI111" s="570"/>
      <c r="BJ111" s="659"/>
      <c r="BK111" s="504"/>
    </row>
    <row r="112" spans="2:63" ht="17.25" thickBot="1" x14ac:dyDescent="0.3">
      <c r="B112" s="289"/>
      <c r="C112" s="293"/>
      <c r="D112" s="623" t="s">
        <v>272</v>
      </c>
      <c r="E112" s="629" t="s">
        <v>258</v>
      </c>
      <c r="F112" s="171">
        <f>SUM(F113:F115)</f>
        <v>750</v>
      </c>
      <c r="G112" s="171">
        <f t="shared" ref="G112:P112" si="54">SUM(G113:G115)</f>
        <v>400</v>
      </c>
      <c r="H112" s="171">
        <f t="shared" si="54"/>
        <v>250</v>
      </c>
      <c r="I112" s="171">
        <f t="shared" si="54"/>
        <v>0</v>
      </c>
      <c r="J112" s="171">
        <f t="shared" si="54"/>
        <v>150</v>
      </c>
      <c r="K112" s="171">
        <f t="shared" si="54"/>
        <v>350</v>
      </c>
      <c r="L112" s="171">
        <f>SUM(L113:L115)</f>
        <v>25</v>
      </c>
      <c r="M112" s="571">
        <f t="shared" si="54"/>
        <v>0</v>
      </c>
      <c r="N112" s="572">
        <f t="shared" si="54"/>
        <v>0</v>
      </c>
      <c r="O112" s="572">
        <f t="shared" si="54"/>
        <v>0</v>
      </c>
      <c r="P112" s="572">
        <f t="shared" si="54"/>
        <v>0</v>
      </c>
      <c r="Q112" s="573"/>
      <c r="R112" s="574">
        <f>SUM(R113:R115)</f>
        <v>0</v>
      </c>
      <c r="S112" s="574">
        <f>SUM(S113:S115)</f>
        <v>0</v>
      </c>
      <c r="T112" s="574">
        <f>SUM(T113:T115)</f>
        <v>0</v>
      </c>
      <c r="U112" s="574">
        <f>SUM(U113:U115)</f>
        <v>0</v>
      </c>
      <c r="V112" s="575"/>
      <c r="W112" s="571">
        <f>SUM(W113:W115)</f>
        <v>0</v>
      </c>
      <c r="X112" s="572">
        <f>SUM(X113:X115)</f>
        <v>0</v>
      </c>
      <c r="Y112" s="572">
        <f>SUM(Y113:Y115)</f>
        <v>0</v>
      </c>
      <c r="Z112" s="576">
        <f>SUM(Z113:Z115)</f>
        <v>0</v>
      </c>
      <c r="AA112" s="573"/>
      <c r="AB112" s="574">
        <f>SUM(AB113:AB115)</f>
        <v>0</v>
      </c>
      <c r="AC112" s="574">
        <f>SUM(AC113:AC115)</f>
        <v>0</v>
      </c>
      <c r="AD112" s="574">
        <f>SUM(AD113:AD115)</f>
        <v>0</v>
      </c>
      <c r="AE112" s="574">
        <f>SUM(AE113:AE115)</f>
        <v>0</v>
      </c>
      <c r="AF112" s="575"/>
      <c r="AG112" s="577">
        <f>SUM(AG113:AG115)</f>
        <v>0</v>
      </c>
      <c r="AH112" s="578">
        <f>SUM(AH113:AH115)</f>
        <v>0</v>
      </c>
      <c r="AI112" s="578">
        <f>SUM(AI113:AI115)</f>
        <v>0</v>
      </c>
      <c r="AJ112" s="578">
        <f>SUM(AJ113:AJ115)</f>
        <v>0</v>
      </c>
      <c r="AK112" s="573"/>
      <c r="AL112" s="579">
        <f t="shared" ref="AL112:BI112" si="55">SUM(AL113:AL115)</f>
        <v>60</v>
      </c>
      <c r="AM112" s="574">
        <f t="shared" si="55"/>
        <v>0</v>
      </c>
      <c r="AN112" s="579">
        <f t="shared" si="55"/>
        <v>30</v>
      </c>
      <c r="AO112" s="579">
        <f t="shared" si="55"/>
        <v>90</v>
      </c>
      <c r="AP112" s="690">
        <f t="shared" si="55"/>
        <v>6</v>
      </c>
      <c r="AQ112" s="580">
        <f t="shared" si="55"/>
        <v>30</v>
      </c>
      <c r="AR112" s="572">
        <f t="shared" si="55"/>
        <v>0</v>
      </c>
      <c r="AS112" s="581">
        <f t="shared" si="55"/>
        <v>15</v>
      </c>
      <c r="AT112" s="581">
        <f t="shared" si="55"/>
        <v>45</v>
      </c>
      <c r="AU112" s="690">
        <f t="shared" si="55"/>
        <v>3</v>
      </c>
      <c r="AV112" s="579">
        <f t="shared" si="55"/>
        <v>75</v>
      </c>
      <c r="AW112" s="574">
        <f t="shared" si="55"/>
        <v>0</v>
      </c>
      <c r="AX112" s="579">
        <f t="shared" si="55"/>
        <v>30</v>
      </c>
      <c r="AY112" s="579">
        <f t="shared" si="55"/>
        <v>75</v>
      </c>
      <c r="AZ112" s="691">
        <f t="shared" si="55"/>
        <v>6</v>
      </c>
      <c r="BA112" s="581">
        <f t="shared" si="55"/>
        <v>85</v>
      </c>
      <c r="BB112" s="572">
        <f t="shared" si="55"/>
        <v>0</v>
      </c>
      <c r="BC112" s="581">
        <f t="shared" si="55"/>
        <v>75</v>
      </c>
      <c r="BD112" s="581">
        <f t="shared" si="55"/>
        <v>140</v>
      </c>
      <c r="BE112" s="690">
        <f t="shared" si="55"/>
        <v>10</v>
      </c>
      <c r="BF112" s="574">
        <f t="shared" si="55"/>
        <v>0</v>
      </c>
      <c r="BG112" s="574">
        <f t="shared" si="55"/>
        <v>0</v>
      </c>
      <c r="BH112" s="574">
        <f t="shared" si="55"/>
        <v>0</v>
      </c>
      <c r="BI112" s="574">
        <f t="shared" si="55"/>
        <v>0</v>
      </c>
      <c r="BJ112" s="575"/>
      <c r="BK112" s="179"/>
    </row>
    <row r="113" spans="2:64" ht="16.5" x14ac:dyDescent="0.25">
      <c r="B113" s="68"/>
      <c r="C113" s="133" t="s">
        <v>244</v>
      </c>
      <c r="D113" s="594" t="s">
        <v>273</v>
      </c>
      <c r="E113" s="630" t="s">
        <v>152</v>
      </c>
      <c r="F113" s="74">
        <f>SUM(G113+K113)</f>
        <v>300</v>
      </c>
      <c r="G113" s="328">
        <v>160</v>
      </c>
      <c r="H113" s="321">
        <v>85</v>
      </c>
      <c r="I113" s="302">
        <f>SUM(N113,S113,X113,AC113,AH113,AM113,AR113,BN113,AW113,BB113,BG113)</f>
        <v>0</v>
      </c>
      <c r="J113" s="321">
        <v>75</v>
      </c>
      <c r="K113" s="319">
        <v>140</v>
      </c>
      <c r="L113" s="58">
        <f>SUM(Q113,V113,AA113,AF113,AK113,AP113,AU113,AZ113,BE113,BJ113)</f>
        <v>10</v>
      </c>
      <c r="M113" s="157" t="s">
        <v>0</v>
      </c>
      <c r="N113" s="158" t="s">
        <v>0</v>
      </c>
      <c r="O113" s="159" t="s">
        <v>0</v>
      </c>
      <c r="P113" s="158" t="s">
        <v>0</v>
      </c>
      <c r="Q113" s="337"/>
      <c r="R113" s="348"/>
      <c r="S113" s="160"/>
      <c r="T113" s="161"/>
      <c r="U113" s="160"/>
      <c r="V113" s="121"/>
      <c r="W113" s="157"/>
      <c r="X113" s="158"/>
      <c r="Y113" s="159"/>
      <c r="Z113" s="158"/>
      <c r="AA113" s="337"/>
      <c r="AB113" s="348"/>
      <c r="AC113" s="160"/>
      <c r="AD113" s="161"/>
      <c r="AE113" s="160"/>
      <c r="AF113" s="121"/>
      <c r="AG113" s="162" t="s">
        <v>0</v>
      </c>
      <c r="AH113" s="163"/>
      <c r="AI113" s="164"/>
      <c r="AJ113" s="163"/>
      <c r="AK113" s="337"/>
      <c r="AL113" s="348"/>
      <c r="AM113" s="160"/>
      <c r="AN113" s="161"/>
      <c r="AO113" s="160"/>
      <c r="AP113" s="121"/>
      <c r="AQ113" s="157"/>
      <c r="AR113" s="158"/>
      <c r="AS113" s="159"/>
      <c r="AT113" s="158"/>
      <c r="AU113" s="337"/>
      <c r="AV113" s="348"/>
      <c r="AW113" s="160"/>
      <c r="AX113" s="161"/>
      <c r="AY113" s="160"/>
      <c r="AZ113" s="396"/>
      <c r="BA113" s="334">
        <v>85</v>
      </c>
      <c r="BB113" s="158"/>
      <c r="BC113" s="159">
        <v>75</v>
      </c>
      <c r="BD113" s="158">
        <v>140</v>
      </c>
      <c r="BE113" s="337">
        <v>10</v>
      </c>
      <c r="BF113" s="348"/>
      <c r="BG113" s="160"/>
      <c r="BH113" s="161"/>
      <c r="BI113" s="160"/>
      <c r="BJ113" s="448"/>
      <c r="BK113" s="166"/>
    </row>
    <row r="114" spans="2:64" ht="16.5" x14ac:dyDescent="0.25">
      <c r="B114" s="10"/>
      <c r="C114" s="134" t="s">
        <v>245</v>
      </c>
      <c r="D114" s="592" t="s">
        <v>274</v>
      </c>
      <c r="E114" s="627" t="s">
        <v>158</v>
      </c>
      <c r="F114" s="18">
        <f>SUM(G114+K114)</f>
        <v>270</v>
      </c>
      <c r="G114" s="329">
        <f>SUM(H114:J114)</f>
        <v>135</v>
      </c>
      <c r="H114" s="330">
        <v>90</v>
      </c>
      <c r="I114" s="331">
        <f>SUM(N114,S114,X114,AC114,AH114,AM114,AR114,BN114,AW114,BB114,BG114)</f>
        <v>0</v>
      </c>
      <c r="J114" s="333">
        <v>45</v>
      </c>
      <c r="K114" s="314">
        <v>135</v>
      </c>
      <c r="L114" s="11">
        <v>9</v>
      </c>
      <c r="M114" s="67" t="s">
        <v>0</v>
      </c>
      <c r="N114" s="20" t="s">
        <v>0</v>
      </c>
      <c r="O114" s="21" t="s">
        <v>0</v>
      </c>
      <c r="P114" s="20" t="s">
        <v>0</v>
      </c>
      <c r="Q114" s="341"/>
      <c r="R114" s="350"/>
      <c r="S114" s="22"/>
      <c r="T114" s="23"/>
      <c r="U114" s="22"/>
      <c r="V114" s="142"/>
      <c r="W114" s="67"/>
      <c r="X114" s="20"/>
      <c r="Y114" s="21"/>
      <c r="Z114" s="20"/>
      <c r="AA114" s="341"/>
      <c r="AB114" s="350"/>
      <c r="AC114" s="22"/>
      <c r="AD114" s="23"/>
      <c r="AE114" s="22"/>
      <c r="AF114" s="142"/>
      <c r="AG114" s="162"/>
      <c r="AH114" s="163"/>
      <c r="AI114" s="164"/>
      <c r="AJ114" s="163"/>
      <c r="AK114" s="337"/>
      <c r="AL114" s="348">
        <v>60</v>
      </c>
      <c r="AM114" s="160" t="s">
        <v>0</v>
      </c>
      <c r="AN114" s="161">
        <v>30</v>
      </c>
      <c r="AO114" s="160">
        <v>90</v>
      </c>
      <c r="AP114" s="121">
        <v>6</v>
      </c>
      <c r="AQ114" s="633">
        <v>30</v>
      </c>
      <c r="AR114" s="634" t="s">
        <v>0</v>
      </c>
      <c r="AS114" s="635">
        <v>15</v>
      </c>
      <c r="AT114" s="634">
        <v>45</v>
      </c>
      <c r="AU114" s="121">
        <v>3</v>
      </c>
      <c r="AV114" s="348"/>
      <c r="AW114" s="160"/>
      <c r="AX114" s="161"/>
      <c r="AY114" s="160"/>
      <c r="AZ114" s="396"/>
      <c r="BA114" s="334" t="s">
        <v>0</v>
      </c>
      <c r="BB114" s="158" t="s">
        <v>0</v>
      </c>
      <c r="BC114" s="159" t="s">
        <v>0</v>
      </c>
      <c r="BD114" s="158" t="s">
        <v>0</v>
      </c>
      <c r="BE114" s="337"/>
      <c r="BF114" s="348"/>
      <c r="BG114" s="160"/>
      <c r="BH114" s="161"/>
      <c r="BI114" s="160"/>
      <c r="BJ114" s="448"/>
      <c r="BK114" s="105"/>
    </row>
    <row r="115" spans="2:64" ht="17.25" thickBot="1" x14ac:dyDescent="0.3">
      <c r="B115" s="172"/>
      <c r="C115" s="173" t="s">
        <v>246</v>
      </c>
      <c r="D115" s="593" t="s">
        <v>275</v>
      </c>
      <c r="E115" s="628" t="s">
        <v>153</v>
      </c>
      <c r="F115" s="73">
        <f>SUM(G115+K115)</f>
        <v>180</v>
      </c>
      <c r="G115" s="169">
        <f>SUM(H115:J115)</f>
        <v>105</v>
      </c>
      <c r="H115" s="404">
        <v>75</v>
      </c>
      <c r="I115" s="404">
        <f>SUM(N115,S115,X115,AC115,AH115,AM115,AR115,BN115,AW115,BB115,BG115)</f>
        <v>0</v>
      </c>
      <c r="J115" s="404">
        <v>30</v>
      </c>
      <c r="K115" s="315">
        <v>75</v>
      </c>
      <c r="L115" s="557">
        <v>6</v>
      </c>
      <c r="M115" s="657" t="s">
        <v>0</v>
      </c>
      <c r="N115" s="505" t="s">
        <v>0</v>
      </c>
      <c r="O115" s="505" t="s">
        <v>0</v>
      </c>
      <c r="P115" s="505" t="s">
        <v>0</v>
      </c>
      <c r="Q115" s="454"/>
      <c r="R115" s="682" t="s">
        <v>0</v>
      </c>
      <c r="S115" s="506" t="s">
        <v>0</v>
      </c>
      <c r="T115" s="506" t="s">
        <v>0</v>
      </c>
      <c r="U115" s="506"/>
      <c r="V115" s="670"/>
      <c r="W115" s="88" t="s">
        <v>0</v>
      </c>
      <c r="X115" s="562" t="s">
        <v>0</v>
      </c>
      <c r="Y115" s="562" t="s">
        <v>0</v>
      </c>
      <c r="Z115" s="562" t="s">
        <v>0</v>
      </c>
      <c r="AA115" s="670"/>
      <c r="AB115" s="682" t="s">
        <v>0</v>
      </c>
      <c r="AC115" s="563" t="s">
        <v>0</v>
      </c>
      <c r="AD115" s="563" t="s">
        <v>0</v>
      </c>
      <c r="AE115" s="563"/>
      <c r="AF115" s="440"/>
      <c r="AG115" s="548" t="s">
        <v>0</v>
      </c>
      <c r="AH115" s="177" t="s">
        <v>0</v>
      </c>
      <c r="AI115" s="178" t="s">
        <v>0</v>
      </c>
      <c r="AJ115" s="177" t="s">
        <v>0</v>
      </c>
      <c r="AK115" s="341"/>
      <c r="AL115" s="350"/>
      <c r="AM115" s="22"/>
      <c r="AN115" s="23" t="s">
        <v>0</v>
      </c>
      <c r="AO115" s="22" t="s">
        <v>0</v>
      </c>
      <c r="AP115" s="142"/>
      <c r="AQ115" s="67" t="s">
        <v>0</v>
      </c>
      <c r="AR115" s="20" t="s">
        <v>0</v>
      </c>
      <c r="AS115" s="21" t="s">
        <v>0</v>
      </c>
      <c r="AT115" s="20" t="s">
        <v>0</v>
      </c>
      <c r="AU115" s="341"/>
      <c r="AV115" s="350">
        <v>75</v>
      </c>
      <c r="AW115" s="22"/>
      <c r="AX115" s="23">
        <v>30</v>
      </c>
      <c r="AY115" s="22">
        <v>75</v>
      </c>
      <c r="AZ115" s="437">
        <v>6</v>
      </c>
      <c r="BA115" s="336" t="s">
        <v>0</v>
      </c>
      <c r="BB115" s="20" t="s">
        <v>0</v>
      </c>
      <c r="BC115" s="21" t="s">
        <v>0</v>
      </c>
      <c r="BD115" s="20" t="s">
        <v>0</v>
      </c>
      <c r="BE115" s="341"/>
      <c r="BF115" s="350"/>
      <c r="BG115" s="22"/>
      <c r="BH115" s="23" t="s">
        <v>0</v>
      </c>
      <c r="BI115" s="22" t="s">
        <v>0</v>
      </c>
      <c r="BJ115" s="447"/>
      <c r="BK115" s="105"/>
    </row>
    <row r="116" spans="2:64" ht="17.25" thickBot="1" x14ac:dyDescent="0.3">
      <c r="B116" s="543"/>
      <c r="C116" s="544"/>
      <c r="D116" s="542" t="s">
        <v>257</v>
      </c>
      <c r="E116" s="631"/>
      <c r="F116" s="556">
        <f>SUM(F117:F119)</f>
        <v>810</v>
      </c>
      <c r="G116" s="624">
        <f>SUM(G117:G119)</f>
        <v>75</v>
      </c>
      <c r="H116" s="545">
        <v>30</v>
      </c>
      <c r="I116" s="545"/>
      <c r="J116" s="545">
        <f>SUM(J117:J119)</f>
        <v>15</v>
      </c>
      <c r="K116" s="546">
        <f t="shared" ref="K116:AK116" si="56">SUM(K117:K119)</f>
        <v>75</v>
      </c>
      <c r="L116" s="558">
        <f t="shared" si="56"/>
        <v>25</v>
      </c>
      <c r="M116" s="657">
        <f t="shared" si="56"/>
        <v>0</v>
      </c>
      <c r="N116" s="505">
        <f t="shared" si="56"/>
        <v>0</v>
      </c>
      <c r="O116" s="505">
        <f t="shared" si="56"/>
        <v>0</v>
      </c>
      <c r="P116" s="505">
        <f t="shared" si="56"/>
        <v>0</v>
      </c>
      <c r="Q116" s="684">
        <f t="shared" si="56"/>
        <v>0</v>
      </c>
      <c r="R116" s="683">
        <f t="shared" si="56"/>
        <v>0</v>
      </c>
      <c r="S116" s="505">
        <f t="shared" si="56"/>
        <v>0</v>
      </c>
      <c r="T116" s="505">
        <f t="shared" si="56"/>
        <v>0</v>
      </c>
      <c r="U116" s="560">
        <f t="shared" si="56"/>
        <v>0</v>
      </c>
      <c r="V116" s="560">
        <f t="shared" si="56"/>
        <v>0</v>
      </c>
      <c r="W116" s="88">
        <f t="shared" si="56"/>
        <v>0</v>
      </c>
      <c r="X116" s="505">
        <f t="shared" si="56"/>
        <v>0</v>
      </c>
      <c r="Y116" s="505">
        <f t="shared" si="56"/>
        <v>0</v>
      </c>
      <c r="Z116" s="505">
        <f t="shared" si="56"/>
        <v>0</v>
      </c>
      <c r="AA116" s="560">
        <f t="shared" si="56"/>
        <v>0</v>
      </c>
      <c r="AB116" s="685">
        <f t="shared" si="56"/>
        <v>0</v>
      </c>
      <c r="AC116" s="505">
        <f t="shared" si="56"/>
        <v>0</v>
      </c>
      <c r="AD116" s="505">
        <f t="shared" si="56"/>
        <v>0</v>
      </c>
      <c r="AE116" s="505">
        <f t="shared" si="56"/>
        <v>0</v>
      </c>
      <c r="AF116" s="560">
        <f t="shared" si="56"/>
        <v>0</v>
      </c>
      <c r="AG116" s="88">
        <f t="shared" si="56"/>
        <v>0</v>
      </c>
      <c r="AH116" s="505">
        <f t="shared" si="56"/>
        <v>0</v>
      </c>
      <c r="AI116" s="505">
        <f t="shared" si="56"/>
        <v>0</v>
      </c>
      <c r="AJ116" s="505">
        <f t="shared" si="56"/>
        <v>0</v>
      </c>
      <c r="AK116" s="739">
        <f t="shared" si="56"/>
        <v>0</v>
      </c>
      <c r="AL116" s="683">
        <f t="shared" ref="AL116:BK116" si="57">SUM(AL117:AL119)</f>
        <v>0</v>
      </c>
      <c r="AM116" s="505">
        <f t="shared" si="57"/>
        <v>0</v>
      </c>
      <c r="AN116" s="505">
        <f t="shared" si="57"/>
        <v>0</v>
      </c>
      <c r="AO116" s="505">
        <f t="shared" si="57"/>
        <v>0</v>
      </c>
      <c r="AP116" s="665">
        <f t="shared" si="57"/>
        <v>0</v>
      </c>
      <c r="AQ116" s="657">
        <f t="shared" si="57"/>
        <v>30</v>
      </c>
      <c r="AR116" s="505">
        <f t="shared" si="57"/>
        <v>0</v>
      </c>
      <c r="AS116" s="505">
        <f t="shared" si="57"/>
        <v>0</v>
      </c>
      <c r="AT116" s="505">
        <f t="shared" si="57"/>
        <v>30</v>
      </c>
      <c r="AU116" s="505">
        <f t="shared" si="57"/>
        <v>2</v>
      </c>
      <c r="AV116" s="505">
        <f t="shared" si="57"/>
        <v>0</v>
      </c>
      <c r="AW116" s="505">
        <f t="shared" si="57"/>
        <v>15</v>
      </c>
      <c r="AX116" s="505">
        <f t="shared" si="57"/>
        <v>15</v>
      </c>
      <c r="AY116" s="505">
        <f t="shared" si="57"/>
        <v>30</v>
      </c>
      <c r="AZ116" s="665">
        <f t="shared" si="57"/>
        <v>12</v>
      </c>
      <c r="BA116" s="657">
        <f t="shared" si="57"/>
        <v>0</v>
      </c>
      <c r="BB116" s="505">
        <f t="shared" si="57"/>
        <v>15</v>
      </c>
      <c r="BC116" s="505">
        <f t="shared" si="57"/>
        <v>0</v>
      </c>
      <c r="BD116" s="505">
        <f t="shared" si="57"/>
        <v>15</v>
      </c>
      <c r="BE116" s="505">
        <f t="shared" si="57"/>
        <v>11</v>
      </c>
      <c r="BF116" s="505">
        <f t="shared" si="57"/>
        <v>0</v>
      </c>
      <c r="BG116" s="505">
        <f t="shared" si="57"/>
        <v>0</v>
      </c>
      <c r="BH116" s="505">
        <f t="shared" si="57"/>
        <v>0</v>
      </c>
      <c r="BI116" s="505">
        <f t="shared" si="57"/>
        <v>0</v>
      </c>
      <c r="BJ116" s="665">
        <f t="shared" si="57"/>
        <v>0</v>
      </c>
      <c r="BK116" s="666">
        <f t="shared" si="57"/>
        <v>0</v>
      </c>
      <c r="BL116" s="664"/>
    </row>
    <row r="117" spans="2:64" ht="16.5" x14ac:dyDescent="0.25">
      <c r="B117" s="541"/>
      <c r="C117" s="541" t="s">
        <v>185</v>
      </c>
      <c r="D117" s="554" t="s">
        <v>126</v>
      </c>
      <c r="E117" s="632" t="s">
        <v>139</v>
      </c>
      <c r="F117" s="201">
        <v>90</v>
      </c>
      <c r="G117" s="202">
        <v>45</v>
      </c>
      <c r="H117" s="203">
        <v>30</v>
      </c>
      <c r="I117" s="203">
        <f>SUM(N117,S117,X117,AC117,AH117,AM117,AR117,BN117,AW117,BB117,BG117)</f>
        <v>0</v>
      </c>
      <c r="J117" s="203">
        <v>15</v>
      </c>
      <c r="K117" s="204">
        <v>45</v>
      </c>
      <c r="L117" s="559">
        <v>3</v>
      </c>
      <c r="M117" s="657"/>
      <c r="N117" s="505"/>
      <c r="O117" s="505"/>
      <c r="P117" s="505"/>
      <c r="Q117" s="454"/>
      <c r="R117" s="682"/>
      <c r="S117" s="506"/>
      <c r="T117" s="506"/>
      <c r="U117" s="561"/>
      <c r="V117" s="454"/>
      <c r="W117" s="88"/>
      <c r="X117" s="505"/>
      <c r="Y117" s="505"/>
      <c r="Z117" s="505"/>
      <c r="AA117" s="529"/>
      <c r="AB117" s="528"/>
      <c r="AC117" s="506"/>
      <c r="AD117" s="506"/>
      <c r="AE117" s="506"/>
      <c r="AF117" s="454"/>
      <c r="AG117" s="88"/>
      <c r="AH117" s="505"/>
      <c r="AI117" s="505"/>
      <c r="AJ117" s="505"/>
      <c r="AK117" s="740"/>
      <c r="AL117" s="528"/>
      <c r="AM117" s="506"/>
      <c r="AN117" s="506"/>
      <c r="AO117" s="506"/>
      <c r="AP117" s="660"/>
      <c r="AQ117" s="657">
        <v>30</v>
      </c>
      <c r="AR117" s="505"/>
      <c r="AS117" s="505"/>
      <c r="AT117" s="505">
        <v>30</v>
      </c>
      <c r="AU117" s="660">
        <v>2</v>
      </c>
      <c r="AV117" s="679"/>
      <c r="AW117" s="506"/>
      <c r="AX117" s="506">
        <v>15</v>
      </c>
      <c r="AY117" s="506">
        <v>15</v>
      </c>
      <c r="AZ117" s="660">
        <v>1</v>
      </c>
      <c r="BA117" s="657"/>
      <c r="BB117" s="505"/>
      <c r="BC117" s="505"/>
      <c r="BD117" s="505"/>
      <c r="BE117" s="660"/>
      <c r="BF117" s="679"/>
      <c r="BG117" s="506"/>
      <c r="BH117" s="506"/>
      <c r="BI117" s="506"/>
      <c r="BJ117" s="660"/>
      <c r="BK117" s="667"/>
    </row>
    <row r="118" spans="2:64" ht="16.5" x14ac:dyDescent="0.25">
      <c r="B118" s="40"/>
      <c r="C118" s="126" t="s">
        <v>247</v>
      </c>
      <c r="D118" s="694" t="s">
        <v>285</v>
      </c>
      <c r="E118" s="695" t="s">
        <v>261</v>
      </c>
      <c r="F118" s="28">
        <v>60</v>
      </c>
      <c r="G118" s="24">
        <f>SUM(H118:J118)</f>
        <v>30</v>
      </c>
      <c r="H118" s="27">
        <f>SUM(M118,R118,W118,AB118,AG118,AL118,AQ118,AV118,BA118,BF118)</f>
        <v>0</v>
      </c>
      <c r="I118" s="27">
        <f>SUM(N118,S118,X118,AC118,AH118,AM118,AR118,BN118,AW118,BB118,BG118)</f>
        <v>30</v>
      </c>
      <c r="J118" s="27">
        <f t="shared" ref="J118:K120" si="58">SUM(O118,T118,Y118,AD118,AI118,AN118,AS118,AX118,BC118,BH118)</f>
        <v>0</v>
      </c>
      <c r="K118" s="25">
        <f t="shared" si="58"/>
        <v>30</v>
      </c>
      <c r="L118" s="26">
        <v>2</v>
      </c>
      <c r="M118" s="12" t="s">
        <v>0</v>
      </c>
      <c r="N118" s="13" t="s">
        <v>0</v>
      </c>
      <c r="O118" s="14" t="s">
        <v>0</v>
      </c>
      <c r="P118" s="13" t="s">
        <v>0</v>
      </c>
      <c r="Q118" s="338"/>
      <c r="R118" s="348"/>
      <c r="S118" s="16"/>
      <c r="T118" s="17"/>
      <c r="U118" s="549"/>
      <c r="V118" s="686"/>
      <c r="W118" s="88"/>
      <c r="X118" s="505"/>
      <c r="Y118" s="505"/>
      <c r="Z118" s="505"/>
      <c r="AA118" s="686"/>
      <c r="AB118" s="682"/>
      <c r="AC118" s="506"/>
      <c r="AD118" s="506"/>
      <c r="AE118" s="506"/>
      <c r="AF118" s="686"/>
      <c r="AG118" s="88"/>
      <c r="AH118" s="505"/>
      <c r="AI118" s="505"/>
      <c r="AJ118" s="505"/>
      <c r="AK118" s="741"/>
      <c r="AL118" s="528"/>
      <c r="AM118" s="506"/>
      <c r="AN118" s="506"/>
      <c r="AO118" s="506"/>
      <c r="AP118" s="693"/>
      <c r="AQ118" s="658"/>
      <c r="AR118" s="505"/>
      <c r="AS118" s="505"/>
      <c r="AT118" s="505"/>
      <c r="AU118" s="668"/>
      <c r="AV118" s="679"/>
      <c r="AW118" s="506">
        <v>15</v>
      </c>
      <c r="AX118" s="506"/>
      <c r="AY118" s="506">
        <v>15</v>
      </c>
      <c r="AZ118" s="693">
        <v>1</v>
      </c>
      <c r="BA118" s="658"/>
      <c r="BB118" s="505">
        <v>15</v>
      </c>
      <c r="BC118" s="505"/>
      <c r="BD118" s="505">
        <v>15</v>
      </c>
      <c r="BE118" s="668">
        <v>1</v>
      </c>
      <c r="BF118" s="679"/>
      <c r="BG118" s="506"/>
      <c r="BH118" s="506"/>
      <c r="BI118" s="506"/>
      <c r="BJ118" s="668">
        <f>SUM(BF118:BI118)/30</f>
        <v>0</v>
      </c>
      <c r="BK118" s="663"/>
    </row>
    <row r="119" spans="2:64" ht="16.5" x14ac:dyDescent="0.25">
      <c r="B119" s="40"/>
      <c r="C119" s="126" t="s">
        <v>248</v>
      </c>
      <c r="D119" s="696" t="s">
        <v>286</v>
      </c>
      <c r="E119" s="697" t="s">
        <v>260</v>
      </c>
      <c r="F119" s="28">
        <v>660</v>
      </c>
      <c r="G119" s="24">
        <f>SUM(H119:J119)</f>
        <v>0</v>
      </c>
      <c r="H119" s="27">
        <f>SUM(M119,R119,W119,AB119,AG119,AL119,AQ119,AV119,BA119,BF119)</f>
        <v>0</v>
      </c>
      <c r="I119" s="27">
        <f>SUM(N119,S119,X119,AC119,AH119,AM119,AR119,BN119,AW119,BB119,BG119)</f>
        <v>0</v>
      </c>
      <c r="J119" s="27">
        <f t="shared" si="58"/>
        <v>0</v>
      </c>
      <c r="K119" s="25">
        <f t="shared" si="58"/>
        <v>0</v>
      </c>
      <c r="L119" s="26">
        <v>20</v>
      </c>
      <c r="M119" s="12" t="s">
        <v>0</v>
      </c>
      <c r="N119" s="13" t="s">
        <v>0</v>
      </c>
      <c r="O119" s="14" t="s">
        <v>0</v>
      </c>
      <c r="P119" s="13" t="s">
        <v>0</v>
      </c>
      <c r="Q119" s="338"/>
      <c r="R119" s="348"/>
      <c r="S119" s="16"/>
      <c r="T119" s="17"/>
      <c r="U119" s="16"/>
      <c r="V119" s="388"/>
      <c r="W119" s="334"/>
      <c r="X119" s="13"/>
      <c r="Y119" s="14"/>
      <c r="Z119" s="13"/>
      <c r="AA119" s="338"/>
      <c r="AB119" s="348"/>
      <c r="AC119" s="16"/>
      <c r="AD119" s="17"/>
      <c r="AE119" s="16"/>
      <c r="AF119" s="388"/>
      <c r="AG119" s="334" t="s">
        <v>0</v>
      </c>
      <c r="AH119" s="13" t="s">
        <v>0</v>
      </c>
      <c r="AI119" s="14" t="s">
        <v>0</v>
      </c>
      <c r="AJ119" s="13" t="s">
        <v>0</v>
      </c>
      <c r="AK119" s="338"/>
      <c r="AL119" s="348"/>
      <c r="AM119" s="16"/>
      <c r="AN119" s="17"/>
      <c r="AO119" s="16"/>
      <c r="AP119" s="15"/>
      <c r="AQ119" s="12"/>
      <c r="AR119" s="13"/>
      <c r="AS119" s="14"/>
      <c r="AT119" s="13"/>
      <c r="AU119" s="338"/>
      <c r="AV119" s="348"/>
      <c r="AW119" s="16"/>
      <c r="AX119" s="17"/>
      <c r="AY119" s="16"/>
      <c r="AZ119" s="388">
        <v>10</v>
      </c>
      <c r="BA119" s="334"/>
      <c r="BB119" s="13"/>
      <c r="BC119" s="14"/>
      <c r="BD119" s="13"/>
      <c r="BE119" s="338">
        <v>10</v>
      </c>
      <c r="BF119" s="348"/>
      <c r="BG119" s="16"/>
      <c r="BH119" s="17"/>
      <c r="BI119" s="16"/>
      <c r="BJ119" s="80">
        <f>SUM(BF119:BI119)/30</f>
        <v>0</v>
      </c>
      <c r="BK119" s="105"/>
    </row>
    <row r="120" spans="2:64" ht="17.25" thickBot="1" x14ac:dyDescent="0.3">
      <c r="B120" s="40"/>
      <c r="C120" s="126"/>
      <c r="D120" s="737" t="s">
        <v>287</v>
      </c>
      <c r="E120" s="738" t="s">
        <v>262</v>
      </c>
      <c r="F120" s="28">
        <f>SUM(G120+K120)</f>
        <v>0</v>
      </c>
      <c r="G120" s="24">
        <f>SUM(H120:J120)</f>
        <v>0</v>
      </c>
      <c r="H120" s="27">
        <f>SUM(M120,R120,W120,AB120,AG120,AL120,AQ120,AV120,BA120,BF120)</f>
        <v>0</v>
      </c>
      <c r="I120" s="27">
        <f>SUM(N120,S120,X120,AC120,AH120,AM120,AR120,BN120,AW120,BB120,BG120)</f>
        <v>0</v>
      </c>
      <c r="J120" s="27">
        <f t="shared" si="58"/>
        <v>0</v>
      </c>
      <c r="K120" s="25">
        <f t="shared" si="58"/>
        <v>0</v>
      </c>
      <c r="L120" s="26">
        <f>SUM(Q120,V120,AA120,AF120,AK120,AP120,AU120,AZ120,BE120,BJ120)</f>
        <v>0</v>
      </c>
      <c r="M120" s="12" t="s">
        <v>0</v>
      </c>
      <c r="N120" s="13" t="s">
        <v>0</v>
      </c>
      <c r="O120" s="14" t="s">
        <v>0</v>
      </c>
      <c r="P120" s="13" t="s">
        <v>0</v>
      </c>
      <c r="Q120" s="338"/>
      <c r="R120" s="348" t="s">
        <v>0</v>
      </c>
      <c r="S120" s="16" t="s">
        <v>0</v>
      </c>
      <c r="T120" s="17" t="s">
        <v>0</v>
      </c>
      <c r="U120" s="16"/>
      <c r="V120" s="388"/>
      <c r="W120" s="334" t="s">
        <v>0</v>
      </c>
      <c r="X120" s="13" t="s">
        <v>0</v>
      </c>
      <c r="Y120" s="14" t="s">
        <v>0</v>
      </c>
      <c r="Z120" s="13" t="s">
        <v>0</v>
      </c>
      <c r="AA120" s="338"/>
      <c r="AB120" s="348" t="s">
        <v>0</v>
      </c>
      <c r="AC120" s="16" t="s">
        <v>0</v>
      </c>
      <c r="AD120" s="549" t="s">
        <v>0</v>
      </c>
      <c r="AE120" s="699"/>
      <c r="AF120" s="698"/>
      <c r="AG120" s="334" t="s">
        <v>0</v>
      </c>
      <c r="AH120" s="13" t="s">
        <v>0</v>
      </c>
      <c r="AI120" s="14" t="s">
        <v>0</v>
      </c>
      <c r="AJ120" s="13" t="s">
        <v>0</v>
      </c>
      <c r="AK120" s="338"/>
      <c r="AL120" s="348"/>
      <c r="AM120" s="16"/>
      <c r="AN120" s="17" t="s">
        <v>0</v>
      </c>
      <c r="AO120" s="16" t="s">
        <v>0</v>
      </c>
      <c r="AP120" s="15"/>
      <c r="AQ120" s="12" t="s">
        <v>0</v>
      </c>
      <c r="AR120" s="13" t="s">
        <v>0</v>
      </c>
      <c r="AS120" s="14" t="s">
        <v>0</v>
      </c>
      <c r="AT120" s="13" t="s">
        <v>0</v>
      </c>
      <c r="AU120" s="338"/>
      <c r="AV120" s="348"/>
      <c r="AW120" s="16"/>
      <c r="AX120" s="17" t="s">
        <v>0</v>
      </c>
      <c r="AY120" s="16" t="s">
        <v>0</v>
      </c>
      <c r="AZ120" s="388"/>
      <c r="BA120" s="334" t="s">
        <v>0</v>
      </c>
      <c r="BB120" s="13" t="s">
        <v>0</v>
      </c>
      <c r="BC120" s="14" t="s">
        <v>0</v>
      </c>
      <c r="BD120" s="13" t="s">
        <v>0</v>
      </c>
      <c r="BE120" s="338"/>
      <c r="BF120" s="348"/>
      <c r="BG120" s="16"/>
      <c r="BH120" s="17" t="s">
        <v>0</v>
      </c>
      <c r="BI120" s="16" t="s">
        <v>0</v>
      </c>
      <c r="BJ120" s="80">
        <f>SUM(BF120:BI120)/30</f>
        <v>0</v>
      </c>
      <c r="BK120" s="105"/>
    </row>
    <row r="121" spans="2:64" ht="17.25" thickBot="1" x14ac:dyDescent="0.3">
      <c r="B121" s="897" t="s">
        <v>71</v>
      </c>
      <c r="C121" s="898"/>
      <c r="D121" s="898"/>
      <c r="E121" s="899"/>
      <c r="F121" s="625">
        <f>SUM(F9,F28,F53,F76,F116)</f>
        <v>7320</v>
      </c>
      <c r="G121" s="625">
        <f>SUM(G9,G28,G53,G76,G116)</f>
        <v>3830</v>
      </c>
      <c r="H121" s="625">
        <f>SUM(H9,H28,H53,H76,H116)</f>
        <v>1790</v>
      </c>
      <c r="I121" s="625">
        <v>30</v>
      </c>
      <c r="J121" s="625">
        <f>SUM(J9,J28,J53,J76,J116)</f>
        <v>2010</v>
      </c>
      <c r="K121" s="226">
        <f>SUM(P121,U34,U121,Z121,AE121,AJ121,AO121,AT121,AY121,BD121,BI121)</f>
        <v>2845</v>
      </c>
      <c r="L121" s="556">
        <f>SUM(L9,L28,L53,L76,L116)</f>
        <v>242</v>
      </c>
      <c r="M121" s="547">
        <f t="shared" ref="M121:AR121" si="59">SUM(M76,M53,M28,M9,M116)</f>
        <v>220</v>
      </c>
      <c r="N121" s="547">
        <f t="shared" si="59"/>
        <v>0</v>
      </c>
      <c r="O121" s="547">
        <f t="shared" si="59"/>
        <v>200</v>
      </c>
      <c r="P121" s="547">
        <f t="shared" si="59"/>
        <v>330</v>
      </c>
      <c r="Q121" s="425">
        <f t="shared" si="59"/>
        <v>24.5</v>
      </c>
      <c r="R121" s="547">
        <f t="shared" si="59"/>
        <v>135</v>
      </c>
      <c r="S121" s="547">
        <f t="shared" si="59"/>
        <v>0</v>
      </c>
      <c r="T121" s="547">
        <f t="shared" si="59"/>
        <v>270</v>
      </c>
      <c r="U121" s="547">
        <f t="shared" si="59"/>
        <v>330</v>
      </c>
      <c r="V121" s="425">
        <f t="shared" si="59"/>
        <v>24</v>
      </c>
      <c r="W121" s="547">
        <f t="shared" si="59"/>
        <v>165</v>
      </c>
      <c r="X121" s="547">
        <f t="shared" si="59"/>
        <v>0</v>
      </c>
      <c r="Y121" s="547">
        <f t="shared" si="59"/>
        <v>255</v>
      </c>
      <c r="Z121" s="547">
        <f t="shared" si="59"/>
        <v>255</v>
      </c>
      <c r="AA121" s="425">
        <f t="shared" si="59"/>
        <v>22.5</v>
      </c>
      <c r="AB121" s="547">
        <f t="shared" si="59"/>
        <v>165</v>
      </c>
      <c r="AC121" s="547">
        <f t="shared" si="59"/>
        <v>0</v>
      </c>
      <c r="AD121" s="547">
        <f t="shared" si="59"/>
        <v>315</v>
      </c>
      <c r="AE121" s="547">
        <f t="shared" si="59"/>
        <v>315</v>
      </c>
      <c r="AF121" s="425">
        <f t="shared" si="59"/>
        <v>25.5</v>
      </c>
      <c r="AG121" s="547">
        <f t="shared" si="59"/>
        <v>230</v>
      </c>
      <c r="AH121" s="547">
        <f t="shared" si="59"/>
        <v>0</v>
      </c>
      <c r="AI121" s="547">
        <f t="shared" si="59"/>
        <v>290</v>
      </c>
      <c r="AJ121" s="547">
        <f t="shared" si="59"/>
        <v>365</v>
      </c>
      <c r="AK121" s="425">
        <f t="shared" si="59"/>
        <v>29.5</v>
      </c>
      <c r="AL121" s="547">
        <f t="shared" si="59"/>
        <v>255</v>
      </c>
      <c r="AM121" s="547">
        <f t="shared" si="59"/>
        <v>0</v>
      </c>
      <c r="AN121" s="547">
        <f t="shared" si="59"/>
        <v>300</v>
      </c>
      <c r="AO121" s="547">
        <f t="shared" si="59"/>
        <v>435</v>
      </c>
      <c r="AP121" s="425">
        <f t="shared" si="59"/>
        <v>33</v>
      </c>
      <c r="AQ121" s="547">
        <f t="shared" si="59"/>
        <v>295</v>
      </c>
      <c r="AR121" s="547">
        <f t="shared" si="59"/>
        <v>0</v>
      </c>
      <c r="AS121" s="547">
        <f t="shared" ref="AS121:BJ121" si="60">SUM(AS76,AS53,AS28,AS9,AS116)</f>
        <v>200</v>
      </c>
      <c r="AT121" s="547">
        <f t="shared" si="60"/>
        <v>375</v>
      </c>
      <c r="AU121" s="425">
        <f t="shared" si="60"/>
        <v>29</v>
      </c>
      <c r="AV121" s="547">
        <f t="shared" si="60"/>
        <v>180</v>
      </c>
      <c r="AW121" s="547">
        <f t="shared" si="60"/>
        <v>15</v>
      </c>
      <c r="AX121" s="547">
        <f t="shared" si="60"/>
        <v>135</v>
      </c>
      <c r="AY121" s="547">
        <f t="shared" si="60"/>
        <v>210</v>
      </c>
      <c r="AZ121" s="425">
        <f t="shared" si="60"/>
        <v>28</v>
      </c>
      <c r="BA121" s="547">
        <f t="shared" si="60"/>
        <v>145</v>
      </c>
      <c r="BB121" s="547">
        <f t="shared" si="60"/>
        <v>15</v>
      </c>
      <c r="BC121" s="547">
        <f t="shared" si="60"/>
        <v>105</v>
      </c>
      <c r="BD121" s="547">
        <f t="shared" si="60"/>
        <v>215</v>
      </c>
      <c r="BE121" s="425">
        <f t="shared" si="60"/>
        <v>26</v>
      </c>
      <c r="BF121" s="425">
        <f t="shared" si="60"/>
        <v>0</v>
      </c>
      <c r="BG121" s="425">
        <f t="shared" si="60"/>
        <v>0</v>
      </c>
      <c r="BH121" s="425">
        <f t="shared" si="60"/>
        <v>0</v>
      </c>
      <c r="BI121" s="425">
        <f t="shared" si="60"/>
        <v>0</v>
      </c>
      <c r="BJ121" s="425">
        <f t="shared" si="60"/>
        <v>0</v>
      </c>
      <c r="BK121" s="146"/>
    </row>
    <row r="122" spans="2:64" ht="15.75" thickBot="1" x14ac:dyDescent="0.3">
      <c r="B122" s="29"/>
      <c r="C122" s="29"/>
      <c r="D122" s="52"/>
      <c r="E122" s="30"/>
      <c r="F122" s="555"/>
      <c r="G122" s="30"/>
      <c r="H122" s="30"/>
      <c r="I122" s="30"/>
      <c r="J122" s="30"/>
      <c r="K122" s="30"/>
      <c r="L122" s="31"/>
      <c r="M122" s="30" t="s">
        <v>0</v>
      </c>
      <c r="N122" s="30"/>
      <c r="O122" s="30"/>
      <c r="P122" s="30"/>
      <c r="Q122" s="31"/>
      <c r="R122" s="30" t="s">
        <v>0</v>
      </c>
      <c r="S122" s="30"/>
      <c r="T122" s="30"/>
      <c r="U122" s="30"/>
      <c r="V122" s="31"/>
      <c r="W122" s="30" t="s">
        <v>0</v>
      </c>
      <c r="X122" s="30"/>
      <c r="Y122" s="30"/>
      <c r="Z122" s="30"/>
      <c r="AA122" s="31"/>
      <c r="AB122" s="30" t="s">
        <v>0</v>
      </c>
      <c r="AC122" s="30"/>
      <c r="AD122" s="30"/>
      <c r="AE122" s="30"/>
      <c r="AF122" s="31"/>
      <c r="AG122" s="30" t="s">
        <v>0</v>
      </c>
      <c r="AH122" s="30"/>
      <c r="AI122" s="30"/>
      <c r="AJ122" s="30"/>
      <c r="AK122" s="31"/>
      <c r="AL122" s="30" t="s">
        <v>0</v>
      </c>
      <c r="AM122" s="30"/>
      <c r="AN122" s="30"/>
      <c r="AO122" s="30"/>
      <c r="AP122" s="31"/>
      <c r="AQ122" s="30" t="s">
        <v>0</v>
      </c>
      <c r="AR122" s="30"/>
      <c r="AS122" s="30"/>
      <c r="AT122" s="30"/>
      <c r="AU122" s="31"/>
      <c r="AV122" s="30" t="s">
        <v>0</v>
      </c>
      <c r="AW122" s="30"/>
      <c r="AX122" s="30"/>
      <c r="AY122" s="30"/>
      <c r="AZ122" s="31"/>
      <c r="BA122" s="30" t="s">
        <v>0</v>
      </c>
      <c r="BB122" s="30"/>
      <c r="BC122" s="30"/>
      <c r="BD122" s="30"/>
      <c r="BE122" s="31"/>
      <c r="BF122" s="30" t="s">
        <v>0</v>
      </c>
      <c r="BG122" s="30"/>
      <c r="BH122" s="30"/>
      <c r="BI122" s="30"/>
      <c r="BJ122" s="31"/>
      <c r="BK122" s="146"/>
    </row>
    <row r="123" spans="2:64" ht="17.25" customHeight="1" thickBot="1" x14ac:dyDescent="0.3">
      <c r="B123" s="900" t="s">
        <v>48</v>
      </c>
      <c r="C123" s="909"/>
      <c r="D123" s="901" t="s">
        <v>72</v>
      </c>
      <c r="E123" s="901"/>
      <c r="F123" s="901"/>
      <c r="G123" s="901"/>
      <c r="H123" s="901"/>
      <c r="I123" s="901"/>
      <c r="J123" s="901"/>
      <c r="K123" s="901"/>
      <c r="L123" s="901"/>
      <c r="M123" s="880" t="s">
        <v>2</v>
      </c>
      <c r="N123" s="880"/>
      <c r="O123" s="880"/>
      <c r="P123" s="880"/>
      <c r="Q123" s="880"/>
      <c r="R123" s="880"/>
      <c r="S123" s="880"/>
      <c r="T123" s="880"/>
      <c r="U123" s="880"/>
      <c r="V123" s="881"/>
      <c r="W123" s="861" t="s">
        <v>3</v>
      </c>
      <c r="X123" s="903"/>
      <c r="Y123" s="903"/>
      <c r="Z123" s="903"/>
      <c r="AA123" s="903"/>
      <c r="AB123" s="903"/>
      <c r="AC123" s="903"/>
      <c r="AD123" s="903"/>
      <c r="AE123" s="903"/>
      <c r="AF123" s="904"/>
      <c r="AG123" s="884" t="s">
        <v>4</v>
      </c>
      <c r="AH123" s="905"/>
      <c r="AI123" s="905"/>
      <c r="AJ123" s="905"/>
      <c r="AK123" s="905"/>
      <c r="AL123" s="905"/>
      <c r="AM123" s="905"/>
      <c r="AN123" s="905"/>
      <c r="AO123" s="905"/>
      <c r="AP123" s="906"/>
      <c r="AQ123" s="861" t="s">
        <v>5</v>
      </c>
      <c r="AR123" s="862"/>
      <c r="AS123" s="862"/>
      <c r="AT123" s="862"/>
      <c r="AU123" s="862"/>
      <c r="AV123" s="862"/>
      <c r="AW123" s="862"/>
      <c r="AX123" s="862"/>
      <c r="AY123" s="862"/>
      <c r="AZ123" s="863"/>
      <c r="BA123" s="850" t="s">
        <v>6</v>
      </c>
      <c r="BB123" s="851"/>
      <c r="BC123" s="851"/>
      <c r="BD123" s="851"/>
      <c r="BE123" s="851"/>
      <c r="BF123" s="851"/>
      <c r="BG123" s="851"/>
      <c r="BH123" s="851"/>
      <c r="BI123" s="851"/>
      <c r="BJ123" s="852"/>
      <c r="BK123" s="146"/>
    </row>
    <row r="124" spans="2:64" ht="15.75" thickBot="1" x14ac:dyDescent="0.3">
      <c r="B124" s="878"/>
      <c r="C124" s="878"/>
      <c r="D124" s="902"/>
      <c r="E124" s="902"/>
      <c r="F124" s="902"/>
      <c r="G124" s="902"/>
      <c r="H124" s="902"/>
      <c r="I124" s="902"/>
      <c r="J124" s="902"/>
      <c r="K124" s="902"/>
      <c r="L124" s="902"/>
      <c r="M124" s="864" t="s">
        <v>7</v>
      </c>
      <c r="N124" s="864"/>
      <c r="O124" s="864"/>
      <c r="P124" s="864"/>
      <c r="Q124" s="865"/>
      <c r="R124" s="853" t="s">
        <v>8</v>
      </c>
      <c r="S124" s="853"/>
      <c r="T124" s="853"/>
      <c r="U124" s="853"/>
      <c r="V124" s="854"/>
      <c r="W124" s="855" t="s">
        <v>9</v>
      </c>
      <c r="X124" s="856"/>
      <c r="Y124" s="856"/>
      <c r="Z124" s="856"/>
      <c r="AA124" s="857"/>
      <c r="AB124" s="858" t="s">
        <v>10</v>
      </c>
      <c r="AC124" s="858"/>
      <c r="AD124" s="858"/>
      <c r="AE124" s="858"/>
      <c r="AF124" s="859"/>
      <c r="AG124" s="855" t="s">
        <v>11</v>
      </c>
      <c r="AH124" s="856"/>
      <c r="AI124" s="856"/>
      <c r="AJ124" s="856"/>
      <c r="AK124" s="857"/>
      <c r="AL124" s="860" t="s">
        <v>12</v>
      </c>
      <c r="AM124" s="860"/>
      <c r="AN124" s="860"/>
      <c r="AO124" s="860"/>
      <c r="AP124" s="859"/>
      <c r="AQ124" s="855" t="s">
        <v>13</v>
      </c>
      <c r="AR124" s="856"/>
      <c r="AS124" s="856"/>
      <c r="AT124" s="856"/>
      <c r="AU124" s="857"/>
      <c r="AV124" s="858" t="s">
        <v>14</v>
      </c>
      <c r="AW124" s="858"/>
      <c r="AX124" s="858"/>
      <c r="AY124" s="858"/>
      <c r="AZ124" s="859"/>
      <c r="BA124" s="855" t="s">
        <v>15</v>
      </c>
      <c r="BB124" s="856"/>
      <c r="BC124" s="856"/>
      <c r="BD124" s="856"/>
      <c r="BE124" s="857"/>
      <c r="BF124" s="860" t="s">
        <v>16</v>
      </c>
      <c r="BG124" s="860"/>
      <c r="BH124" s="860"/>
      <c r="BI124" s="860"/>
      <c r="BJ124" s="858"/>
      <c r="BK124" s="146"/>
    </row>
    <row r="125" spans="2:64" ht="15.75" thickBot="1" x14ac:dyDescent="0.3">
      <c r="B125" s="826"/>
      <c r="C125" s="841"/>
      <c r="D125" s="828" t="s">
        <v>17</v>
      </c>
      <c r="E125" s="830" t="s">
        <v>18</v>
      </c>
      <c r="F125" s="832" t="s">
        <v>92</v>
      </c>
      <c r="G125" s="834" t="s">
        <v>20</v>
      </c>
      <c r="H125" s="836" t="s">
        <v>21</v>
      </c>
      <c r="I125" s="836"/>
      <c r="J125" s="836"/>
      <c r="K125" s="836"/>
      <c r="L125" s="837" t="s">
        <v>22</v>
      </c>
      <c r="M125" s="839" t="s">
        <v>23</v>
      </c>
      <c r="N125" s="839"/>
      <c r="O125" s="839"/>
      <c r="P125" s="839"/>
      <c r="Q125" s="840"/>
      <c r="R125" s="846" t="s">
        <v>23</v>
      </c>
      <c r="S125" s="846"/>
      <c r="T125" s="846"/>
      <c r="U125" s="846"/>
      <c r="V125" s="847"/>
      <c r="W125" s="807" t="s">
        <v>23</v>
      </c>
      <c r="X125" s="848"/>
      <c r="Y125" s="848"/>
      <c r="Z125" s="848"/>
      <c r="AA125" s="849"/>
      <c r="AB125" s="810" t="s">
        <v>23</v>
      </c>
      <c r="AC125" s="810"/>
      <c r="AD125" s="810"/>
      <c r="AE125" s="810"/>
      <c r="AF125" s="847"/>
      <c r="AG125" s="807" t="s">
        <v>23</v>
      </c>
      <c r="AH125" s="848"/>
      <c r="AI125" s="848"/>
      <c r="AJ125" s="848"/>
      <c r="AK125" s="849"/>
      <c r="AL125" s="814" t="s">
        <v>23</v>
      </c>
      <c r="AM125" s="814"/>
      <c r="AN125" s="814"/>
      <c r="AO125" s="814"/>
      <c r="AP125" s="847"/>
      <c r="AQ125" s="807" t="s">
        <v>23</v>
      </c>
      <c r="AR125" s="808"/>
      <c r="AS125" s="808"/>
      <c r="AT125" s="808"/>
      <c r="AU125" s="809"/>
      <c r="AV125" s="810" t="s">
        <v>23</v>
      </c>
      <c r="AW125" s="810"/>
      <c r="AX125" s="810"/>
      <c r="AY125" s="810"/>
      <c r="AZ125" s="811"/>
      <c r="BA125" s="812" t="s">
        <v>23</v>
      </c>
      <c r="BB125" s="808"/>
      <c r="BC125" s="808"/>
      <c r="BD125" s="808"/>
      <c r="BE125" s="809"/>
      <c r="BF125" s="813" t="s">
        <v>23</v>
      </c>
      <c r="BG125" s="814"/>
      <c r="BH125" s="814"/>
      <c r="BI125" s="814"/>
      <c r="BJ125" s="815"/>
      <c r="BK125" s="146"/>
    </row>
    <row r="126" spans="2:64" ht="58.5" thickBot="1" x14ac:dyDescent="0.3">
      <c r="B126" s="827"/>
      <c r="C126" s="842"/>
      <c r="D126" s="829"/>
      <c r="E126" s="831"/>
      <c r="F126" s="833"/>
      <c r="G126" s="835"/>
      <c r="H126" s="843" t="s">
        <v>73</v>
      </c>
      <c r="I126" s="844"/>
      <c r="J126" s="844"/>
      <c r="K126" s="406" t="s">
        <v>27</v>
      </c>
      <c r="L126" s="838"/>
      <c r="M126" s="845" t="s">
        <v>73</v>
      </c>
      <c r="N126" s="818"/>
      <c r="O126" s="818"/>
      <c r="P126" s="405" t="s">
        <v>27</v>
      </c>
      <c r="Q126" s="466" t="s">
        <v>29</v>
      </c>
      <c r="R126" s="816" t="s">
        <v>73</v>
      </c>
      <c r="S126" s="817"/>
      <c r="T126" s="817"/>
      <c r="U126" s="411" t="s">
        <v>27</v>
      </c>
      <c r="V126" s="401" t="s">
        <v>29</v>
      </c>
      <c r="W126" s="818" t="s">
        <v>73</v>
      </c>
      <c r="X126" s="818"/>
      <c r="Y126" s="818"/>
      <c r="Z126" s="405" t="s">
        <v>27</v>
      </c>
      <c r="AA126" s="466" t="s">
        <v>29</v>
      </c>
      <c r="AB126" s="816" t="s">
        <v>73</v>
      </c>
      <c r="AC126" s="817"/>
      <c r="AD126" s="817"/>
      <c r="AE126" s="411" t="s">
        <v>27</v>
      </c>
      <c r="AF126" s="401" t="s">
        <v>29</v>
      </c>
      <c r="AG126" s="818" t="s">
        <v>73</v>
      </c>
      <c r="AH126" s="818"/>
      <c r="AI126" s="818"/>
      <c r="AJ126" s="405" t="s">
        <v>27</v>
      </c>
      <c r="AK126" s="466" t="s">
        <v>29</v>
      </c>
      <c r="AL126" s="816" t="s">
        <v>73</v>
      </c>
      <c r="AM126" s="817"/>
      <c r="AN126" s="817"/>
      <c r="AO126" s="411" t="s">
        <v>27</v>
      </c>
      <c r="AP126" s="401" t="s">
        <v>29</v>
      </c>
      <c r="AQ126" s="818" t="s">
        <v>73</v>
      </c>
      <c r="AR126" s="818"/>
      <c r="AS126" s="818"/>
      <c r="AT126" s="405" t="s">
        <v>27</v>
      </c>
      <c r="AU126" s="466" t="s">
        <v>29</v>
      </c>
      <c r="AV126" s="816" t="s">
        <v>73</v>
      </c>
      <c r="AW126" s="817"/>
      <c r="AX126" s="817"/>
      <c r="AY126" s="411" t="s">
        <v>27</v>
      </c>
      <c r="AZ126" s="401" t="s">
        <v>29</v>
      </c>
      <c r="BA126" s="818" t="s">
        <v>73</v>
      </c>
      <c r="BB126" s="818"/>
      <c r="BC126" s="818"/>
      <c r="BD126" s="405" t="s">
        <v>27</v>
      </c>
      <c r="BE126" s="466" t="s">
        <v>29</v>
      </c>
      <c r="BF126" s="816" t="s">
        <v>73</v>
      </c>
      <c r="BG126" s="817"/>
      <c r="BH126" s="817"/>
      <c r="BI126" s="411" t="s">
        <v>27</v>
      </c>
      <c r="BJ126" s="412" t="s">
        <v>29</v>
      </c>
      <c r="BK126" s="167"/>
    </row>
    <row r="127" spans="2:64" ht="17.25" thickBot="1" x14ac:dyDescent="0.3">
      <c r="B127" s="32"/>
      <c r="C127" s="410"/>
      <c r="D127" s="540" t="s">
        <v>268</v>
      </c>
      <c r="E127" s="408" t="s">
        <v>0</v>
      </c>
      <c r="F127" s="409">
        <f>SUM(F128:F134)</f>
        <v>1560</v>
      </c>
      <c r="G127" s="409">
        <f>SUM(G128:G134)</f>
        <v>1560</v>
      </c>
      <c r="H127" s="819"/>
      <c r="I127" s="820"/>
      <c r="J127" s="820"/>
      <c r="K127" s="471">
        <f>SUM(K128:K134)</f>
        <v>1560</v>
      </c>
      <c r="L127" s="407">
        <f>SUM(L128:L134)</f>
        <v>58</v>
      </c>
      <c r="M127" s="821">
        <f>SUM(M128:M134)</f>
        <v>0</v>
      </c>
      <c r="N127" s="822"/>
      <c r="O127" s="822"/>
      <c r="P127" s="424">
        <f>SUM(P128:P134)</f>
        <v>0</v>
      </c>
      <c r="Q127" s="468">
        <f>SUM(Q128:Q134)</f>
        <v>0</v>
      </c>
      <c r="R127" s="823"/>
      <c r="S127" s="823"/>
      <c r="T127" s="823"/>
      <c r="U127" s="489">
        <f>SUM(U128:U134)</f>
        <v>150</v>
      </c>
      <c r="V127" s="423">
        <f>SUM(V128:V134)</f>
        <v>5</v>
      </c>
      <c r="W127" s="824"/>
      <c r="X127" s="825"/>
      <c r="Y127" s="825"/>
      <c r="Z127" s="422"/>
      <c r="AA127" s="467">
        <f>SUM(AA128:AA134)</f>
        <v>0</v>
      </c>
      <c r="AB127" s="823"/>
      <c r="AC127" s="823"/>
      <c r="AD127" s="823"/>
      <c r="AE127" s="489">
        <f>SUM(AE128:AE134)</f>
        <v>300</v>
      </c>
      <c r="AF127" s="423">
        <f>SUM(AF128:AF134)</f>
        <v>11</v>
      </c>
      <c r="AG127" s="824"/>
      <c r="AH127" s="825"/>
      <c r="AI127" s="825"/>
      <c r="AJ127" s="422"/>
      <c r="AK127" s="467">
        <f>SUM(AK128:AK134)</f>
        <v>0</v>
      </c>
      <c r="AL127" s="823"/>
      <c r="AM127" s="823"/>
      <c r="AN127" s="823"/>
      <c r="AO127" s="489">
        <f>SUM(AO128:AO134)</f>
        <v>100</v>
      </c>
      <c r="AP127" s="423">
        <f>SUM(AP128:AP134)</f>
        <v>4</v>
      </c>
      <c r="AQ127" s="824"/>
      <c r="AR127" s="825"/>
      <c r="AS127" s="825"/>
      <c r="AT127" s="422">
        <v>200</v>
      </c>
      <c r="AU127" s="467">
        <v>7</v>
      </c>
      <c r="AV127" s="823"/>
      <c r="AW127" s="823"/>
      <c r="AX127" s="823"/>
      <c r="AY127" s="489">
        <v>100</v>
      </c>
      <c r="AZ127" s="423">
        <v>4</v>
      </c>
      <c r="BA127" s="824"/>
      <c r="BB127" s="825"/>
      <c r="BC127" s="825"/>
      <c r="BD127" s="422">
        <v>200</v>
      </c>
      <c r="BE127" s="467">
        <v>7</v>
      </c>
      <c r="BF127" s="823"/>
      <c r="BG127" s="823"/>
      <c r="BH127" s="823"/>
      <c r="BI127" s="419">
        <v>510</v>
      </c>
      <c r="BJ127" s="420">
        <v>20</v>
      </c>
      <c r="BK127" s="421"/>
    </row>
    <row r="128" spans="2:64" ht="16.5" x14ac:dyDescent="0.25">
      <c r="B128" s="33"/>
      <c r="C128" s="32" t="s">
        <v>249</v>
      </c>
      <c r="D128" s="735" t="s">
        <v>74</v>
      </c>
      <c r="E128" s="734" t="s">
        <v>127</v>
      </c>
      <c r="F128" s="707">
        <v>150</v>
      </c>
      <c r="G128" s="708">
        <v>150</v>
      </c>
      <c r="H128" s="798"/>
      <c r="I128" s="799"/>
      <c r="J128" s="799"/>
      <c r="K128" s="709">
        <v>150</v>
      </c>
      <c r="L128" s="710">
        <v>5</v>
      </c>
      <c r="M128" s="800" t="s">
        <v>0</v>
      </c>
      <c r="N128" s="801"/>
      <c r="O128" s="801"/>
      <c r="P128" s="711" t="s">
        <v>0</v>
      </c>
      <c r="Q128" s="712"/>
      <c r="R128" s="802">
        <v>0</v>
      </c>
      <c r="S128" s="802"/>
      <c r="T128" s="802"/>
      <c r="U128" s="713">
        <v>150</v>
      </c>
      <c r="V128" s="714">
        <v>5</v>
      </c>
      <c r="W128" s="803"/>
      <c r="X128" s="803"/>
      <c r="Y128" s="803"/>
      <c r="Z128" s="715"/>
      <c r="AA128" s="716"/>
      <c r="AB128" s="802"/>
      <c r="AC128" s="802"/>
      <c r="AD128" s="804"/>
      <c r="AE128" s="644"/>
      <c r="AF128" s="418"/>
      <c r="AG128" s="805"/>
      <c r="AH128" s="805"/>
      <c r="AI128" s="805"/>
      <c r="AJ128" s="415"/>
      <c r="AK128" s="416"/>
      <c r="AL128" s="806"/>
      <c r="AM128" s="806"/>
      <c r="AN128" s="806"/>
      <c r="AO128" s="413"/>
      <c r="AP128" s="417"/>
      <c r="AQ128" s="805"/>
      <c r="AR128" s="805"/>
      <c r="AS128" s="805"/>
      <c r="AT128" s="415"/>
      <c r="AU128" s="416"/>
      <c r="AV128" s="806"/>
      <c r="AW128" s="806"/>
      <c r="AX128" s="806"/>
      <c r="AY128" s="413"/>
      <c r="AZ128" s="417"/>
      <c r="BA128" s="805"/>
      <c r="BB128" s="805"/>
      <c r="BC128" s="805"/>
      <c r="BD128" s="415"/>
      <c r="BE128" s="416"/>
      <c r="BF128" s="806"/>
      <c r="BG128" s="806"/>
      <c r="BH128" s="806"/>
      <c r="BI128" s="413"/>
      <c r="BJ128" s="414"/>
      <c r="BK128" s="221"/>
    </row>
    <row r="129" spans="2:64" ht="16.5" x14ac:dyDescent="0.25">
      <c r="B129" s="33"/>
      <c r="C129" s="32" t="s">
        <v>250</v>
      </c>
      <c r="D129" s="736" t="s">
        <v>276</v>
      </c>
      <c r="E129" s="729" t="s">
        <v>131</v>
      </c>
      <c r="F129" s="717">
        <v>300</v>
      </c>
      <c r="G129" s="28">
        <v>300</v>
      </c>
      <c r="H129" s="793"/>
      <c r="I129" s="794"/>
      <c r="J129" s="794"/>
      <c r="K129" s="25">
        <v>300</v>
      </c>
      <c r="L129" s="34">
        <v>11</v>
      </c>
      <c r="M129" s="795"/>
      <c r="N129" s="796"/>
      <c r="O129" s="796"/>
      <c r="P129" s="35"/>
      <c r="Q129" s="357"/>
      <c r="R129" s="786"/>
      <c r="S129" s="786"/>
      <c r="T129" s="786"/>
      <c r="U129" s="36"/>
      <c r="V129" s="389"/>
      <c r="W129" s="785"/>
      <c r="X129" s="785"/>
      <c r="Y129" s="785"/>
      <c r="Z129" s="37"/>
      <c r="AA129" s="343"/>
      <c r="AB129" s="786">
        <v>0</v>
      </c>
      <c r="AC129" s="786"/>
      <c r="AD129" s="797"/>
      <c r="AE129" s="646">
        <v>300</v>
      </c>
      <c r="AF129" s="402">
        <v>11</v>
      </c>
      <c r="AG129" s="785"/>
      <c r="AH129" s="785"/>
      <c r="AI129" s="785"/>
      <c r="AJ129" s="37"/>
      <c r="AK129" s="339"/>
      <c r="AL129" s="786"/>
      <c r="AM129" s="786"/>
      <c r="AN129" s="786"/>
      <c r="AO129" s="36"/>
      <c r="AP129" s="389"/>
      <c r="AQ129" s="785"/>
      <c r="AR129" s="785"/>
      <c r="AS129" s="785"/>
      <c r="AT129" s="37"/>
      <c r="AU129" s="343"/>
      <c r="AV129" s="786"/>
      <c r="AW129" s="786"/>
      <c r="AX129" s="786"/>
      <c r="AY129" s="36"/>
      <c r="AZ129" s="389"/>
      <c r="BA129" s="785"/>
      <c r="BB129" s="785"/>
      <c r="BC129" s="785"/>
      <c r="BD129" s="37"/>
      <c r="BE129" s="339"/>
      <c r="BF129" s="786"/>
      <c r="BG129" s="786"/>
      <c r="BH129" s="786"/>
      <c r="BI129" s="36"/>
      <c r="BJ129" s="103"/>
      <c r="BK129" s="105"/>
    </row>
    <row r="130" spans="2:64" ht="16.5" x14ac:dyDescent="0.25">
      <c r="B130" s="33"/>
      <c r="C130" s="32" t="s">
        <v>280</v>
      </c>
      <c r="D130" s="733" t="s">
        <v>253</v>
      </c>
      <c r="E130" s="729" t="s">
        <v>140</v>
      </c>
      <c r="F130" s="717">
        <v>100</v>
      </c>
      <c r="G130" s="28">
        <v>100</v>
      </c>
      <c r="H130" s="793"/>
      <c r="I130" s="794"/>
      <c r="J130" s="794"/>
      <c r="K130" s="25">
        <v>100</v>
      </c>
      <c r="L130" s="34">
        <v>4</v>
      </c>
      <c r="M130" s="795" t="s">
        <v>0</v>
      </c>
      <c r="N130" s="796"/>
      <c r="O130" s="796"/>
      <c r="P130" s="35" t="s">
        <v>0</v>
      </c>
      <c r="Q130" s="357"/>
      <c r="R130" s="786"/>
      <c r="S130" s="786"/>
      <c r="T130" s="786"/>
      <c r="U130" s="36"/>
      <c r="V130" s="389"/>
      <c r="W130" s="785"/>
      <c r="X130" s="785"/>
      <c r="Y130" s="785"/>
      <c r="Z130" s="37"/>
      <c r="AA130" s="339"/>
      <c r="AB130" s="786"/>
      <c r="AC130" s="786"/>
      <c r="AD130" s="797"/>
      <c r="AE130" s="646"/>
      <c r="AF130" s="403"/>
      <c r="AG130" s="785"/>
      <c r="AH130" s="785"/>
      <c r="AI130" s="785"/>
      <c r="AJ130" s="37"/>
      <c r="AK130" s="339"/>
      <c r="AL130" s="786">
        <v>0</v>
      </c>
      <c r="AM130" s="786"/>
      <c r="AN130" s="786"/>
      <c r="AO130" s="36">
        <v>100</v>
      </c>
      <c r="AP130" s="391">
        <v>4</v>
      </c>
      <c r="AQ130" s="785"/>
      <c r="AR130" s="785"/>
      <c r="AS130" s="785"/>
      <c r="AT130" s="37"/>
      <c r="AU130" s="339"/>
      <c r="AV130" s="786"/>
      <c r="AW130" s="786"/>
      <c r="AX130" s="786"/>
      <c r="AY130" s="36"/>
      <c r="AZ130" s="390"/>
      <c r="BA130" s="785"/>
      <c r="BB130" s="785"/>
      <c r="BC130" s="785"/>
      <c r="BD130" s="37"/>
      <c r="BE130" s="339"/>
      <c r="BF130" s="786"/>
      <c r="BG130" s="786"/>
      <c r="BH130" s="786"/>
      <c r="BI130" s="36"/>
      <c r="BJ130" s="103"/>
      <c r="BK130" s="105"/>
    </row>
    <row r="131" spans="2:64" ht="16.5" x14ac:dyDescent="0.25">
      <c r="B131" s="538"/>
      <c r="C131" s="32" t="s">
        <v>251</v>
      </c>
      <c r="D131" s="731" t="s">
        <v>254</v>
      </c>
      <c r="E131" s="732" t="s">
        <v>141</v>
      </c>
      <c r="F131" s="717">
        <v>200</v>
      </c>
      <c r="G131" s="28">
        <v>200</v>
      </c>
      <c r="H131" s="793"/>
      <c r="I131" s="794"/>
      <c r="J131" s="794"/>
      <c r="K131" s="25">
        <v>200</v>
      </c>
      <c r="L131" s="34">
        <v>7</v>
      </c>
      <c r="M131" s="647"/>
      <c r="N131" s="648"/>
      <c r="O131" s="648"/>
      <c r="P131" s="35"/>
      <c r="Q131" s="357"/>
      <c r="R131" s="646"/>
      <c r="S131" s="646"/>
      <c r="T131" s="646"/>
      <c r="U131" s="36"/>
      <c r="V131" s="389"/>
      <c r="W131" s="645"/>
      <c r="X131" s="645"/>
      <c r="Y131" s="645"/>
      <c r="Z131" s="37"/>
      <c r="AA131" s="339"/>
      <c r="AB131" s="646"/>
      <c r="AC131" s="646"/>
      <c r="AD131" s="718"/>
      <c r="AE131" s="646"/>
      <c r="AF131" s="403"/>
      <c r="AG131" s="535"/>
      <c r="AH131" s="535"/>
      <c r="AI131" s="535"/>
      <c r="AJ131" s="37"/>
      <c r="AK131" s="339"/>
      <c r="AL131" s="534"/>
      <c r="AM131" s="534"/>
      <c r="AN131" s="534"/>
      <c r="AO131" s="36"/>
      <c r="AP131" s="391"/>
      <c r="AQ131" s="535"/>
      <c r="AR131" s="535"/>
      <c r="AS131" s="535"/>
      <c r="AT131" s="37">
        <v>200</v>
      </c>
      <c r="AU131" s="339">
        <v>7</v>
      </c>
      <c r="AV131" s="534"/>
      <c r="AW131" s="534"/>
      <c r="AX131" s="534"/>
      <c r="AY131" s="36"/>
      <c r="AZ131" s="539"/>
      <c r="BA131" s="535"/>
      <c r="BB131" s="535"/>
      <c r="BC131" s="535"/>
      <c r="BD131" s="37"/>
      <c r="BE131" s="339"/>
      <c r="BF131" s="534"/>
      <c r="BG131" s="534"/>
      <c r="BH131" s="534"/>
      <c r="BI131" s="36"/>
      <c r="BJ131" s="103"/>
      <c r="BK131" s="105"/>
    </row>
    <row r="132" spans="2:64" ht="16.5" x14ac:dyDescent="0.25">
      <c r="B132" s="538"/>
      <c r="C132" s="32" t="s">
        <v>252</v>
      </c>
      <c r="D132" s="733" t="s">
        <v>253</v>
      </c>
      <c r="E132" s="729" t="s">
        <v>150</v>
      </c>
      <c r="F132" s="717">
        <v>100</v>
      </c>
      <c r="G132" s="28">
        <v>100</v>
      </c>
      <c r="H132" s="793"/>
      <c r="I132" s="794"/>
      <c r="J132" s="794"/>
      <c r="K132" s="25">
        <v>100</v>
      </c>
      <c r="L132" s="34">
        <v>4</v>
      </c>
      <c r="M132" s="647"/>
      <c r="N132" s="648"/>
      <c r="O132" s="648"/>
      <c r="P132" s="35"/>
      <c r="Q132" s="357"/>
      <c r="R132" s="646"/>
      <c r="S132" s="646"/>
      <c r="T132" s="646"/>
      <c r="U132" s="36"/>
      <c r="V132" s="389"/>
      <c r="W132" s="645"/>
      <c r="X132" s="645"/>
      <c r="Y132" s="645"/>
      <c r="Z132" s="37"/>
      <c r="AA132" s="339"/>
      <c r="AB132" s="646"/>
      <c r="AC132" s="646"/>
      <c r="AD132" s="718"/>
      <c r="AE132" s="646"/>
      <c r="AF132" s="403"/>
      <c r="AG132" s="535"/>
      <c r="AH132" s="535"/>
      <c r="AI132" s="535"/>
      <c r="AJ132" s="37"/>
      <c r="AK132" s="339"/>
      <c r="AL132" s="534"/>
      <c r="AM132" s="534"/>
      <c r="AN132" s="534"/>
      <c r="AO132" s="36"/>
      <c r="AP132" s="391"/>
      <c r="AQ132" s="535"/>
      <c r="AR132" s="535"/>
      <c r="AS132" s="535"/>
      <c r="AT132" s="37"/>
      <c r="AU132" s="339"/>
      <c r="AV132" s="534"/>
      <c r="AW132" s="534"/>
      <c r="AX132" s="534"/>
      <c r="AY132" s="36">
        <v>100</v>
      </c>
      <c r="AZ132" s="539">
        <v>4</v>
      </c>
      <c r="BA132" s="535"/>
      <c r="BB132" s="535"/>
      <c r="BC132" s="535"/>
      <c r="BD132" s="37"/>
      <c r="BE132" s="339"/>
      <c r="BF132" s="534"/>
      <c r="BG132" s="534"/>
      <c r="BH132" s="534"/>
      <c r="BI132" s="36"/>
      <c r="BJ132" s="103"/>
      <c r="BK132" s="105"/>
    </row>
    <row r="133" spans="2:64" ht="16.5" x14ac:dyDescent="0.25">
      <c r="B133" s="538"/>
      <c r="C133" s="32" t="s">
        <v>281</v>
      </c>
      <c r="D133" s="731" t="s">
        <v>254</v>
      </c>
      <c r="E133" s="732" t="s">
        <v>138</v>
      </c>
      <c r="F133" s="717">
        <v>200</v>
      </c>
      <c r="G133" s="28">
        <v>200</v>
      </c>
      <c r="H133" s="793"/>
      <c r="I133" s="794"/>
      <c r="J133" s="794"/>
      <c r="K133" s="25">
        <v>200</v>
      </c>
      <c r="L133" s="34">
        <v>7</v>
      </c>
      <c r="M133" s="647"/>
      <c r="N133" s="648"/>
      <c r="O133" s="648"/>
      <c r="P133" s="35"/>
      <c r="Q133" s="357"/>
      <c r="R133" s="646"/>
      <c r="S133" s="646"/>
      <c r="T133" s="646"/>
      <c r="U133" s="36"/>
      <c r="V133" s="389"/>
      <c r="W133" s="645"/>
      <c r="X133" s="645"/>
      <c r="Y133" s="645"/>
      <c r="Z133" s="37"/>
      <c r="AA133" s="339"/>
      <c r="AB133" s="646"/>
      <c r="AC133" s="646"/>
      <c r="AD133" s="718"/>
      <c r="AE133" s="646"/>
      <c r="AF133" s="403"/>
      <c r="AG133" s="535"/>
      <c r="AH133" s="535"/>
      <c r="AI133" s="535"/>
      <c r="AJ133" s="37"/>
      <c r="AK133" s="339"/>
      <c r="AL133" s="534"/>
      <c r="AM133" s="534"/>
      <c r="AN133" s="534"/>
      <c r="AO133" s="36"/>
      <c r="AP133" s="391"/>
      <c r="AQ133" s="535"/>
      <c r="AR133" s="535"/>
      <c r="AS133" s="535"/>
      <c r="AT133" s="37"/>
      <c r="AU133" s="339"/>
      <c r="AV133" s="534"/>
      <c r="AW133" s="534"/>
      <c r="AX133" s="534"/>
      <c r="AY133" s="36"/>
      <c r="AZ133" s="539"/>
      <c r="BA133" s="535"/>
      <c r="BB133" s="535"/>
      <c r="BC133" s="535"/>
      <c r="BD133" s="37">
        <v>200</v>
      </c>
      <c r="BE133" s="339">
        <v>7</v>
      </c>
      <c r="BF133" s="534"/>
      <c r="BG133" s="534"/>
      <c r="BH133" s="534"/>
      <c r="BI133" s="36"/>
      <c r="BJ133" s="103"/>
      <c r="BK133" s="105"/>
    </row>
    <row r="134" spans="2:64" ht="17.25" thickBot="1" x14ac:dyDescent="0.3">
      <c r="B134" s="33"/>
      <c r="C134" s="32" t="s">
        <v>282</v>
      </c>
      <c r="D134" s="730" t="s">
        <v>255</v>
      </c>
      <c r="E134" s="729" t="s">
        <v>260</v>
      </c>
      <c r="F134" s="719">
        <v>510</v>
      </c>
      <c r="G134" s="720">
        <v>510</v>
      </c>
      <c r="H134" s="765"/>
      <c r="I134" s="766"/>
      <c r="J134" s="766"/>
      <c r="K134" s="721">
        <v>510</v>
      </c>
      <c r="L134" s="722">
        <v>20</v>
      </c>
      <c r="M134" s="767"/>
      <c r="N134" s="768"/>
      <c r="O134" s="768"/>
      <c r="P134" s="723"/>
      <c r="Q134" s="724"/>
      <c r="R134" s="769"/>
      <c r="S134" s="769"/>
      <c r="T134" s="769"/>
      <c r="U134" s="725"/>
      <c r="V134" s="726"/>
      <c r="W134" s="770"/>
      <c r="X134" s="770"/>
      <c r="Y134" s="770"/>
      <c r="Z134" s="727"/>
      <c r="AA134" s="728"/>
      <c r="AB134" s="769"/>
      <c r="AC134" s="769"/>
      <c r="AD134" s="771"/>
      <c r="AE134" s="646"/>
      <c r="AF134" s="403"/>
      <c r="AG134" s="785"/>
      <c r="AH134" s="785"/>
      <c r="AI134" s="785"/>
      <c r="AJ134" s="37"/>
      <c r="AK134" s="339"/>
      <c r="AL134" s="786"/>
      <c r="AM134" s="786"/>
      <c r="AN134" s="786"/>
      <c r="AO134" s="36"/>
      <c r="AP134" s="391"/>
      <c r="AQ134" s="785"/>
      <c r="AR134" s="785"/>
      <c r="AS134" s="785"/>
      <c r="AT134" s="37"/>
      <c r="AU134" s="339"/>
      <c r="AV134" s="786"/>
      <c r="AW134" s="786"/>
      <c r="AX134" s="786"/>
      <c r="AY134" s="36"/>
      <c r="AZ134" s="391"/>
      <c r="BA134" s="785"/>
      <c r="BB134" s="785"/>
      <c r="BC134" s="785"/>
      <c r="BD134" s="37"/>
      <c r="BE134" s="339"/>
      <c r="BF134" s="786"/>
      <c r="BG134" s="786"/>
      <c r="BH134" s="786"/>
      <c r="BI134" s="36">
        <v>510</v>
      </c>
      <c r="BJ134" s="103">
        <v>20</v>
      </c>
      <c r="BK134" s="105"/>
    </row>
    <row r="135" spans="2:64" ht="17.25" thickBot="1" x14ac:dyDescent="0.3">
      <c r="B135" s="762" t="s">
        <v>75</v>
      </c>
      <c r="C135" s="762"/>
      <c r="D135" s="762"/>
      <c r="E135" s="762"/>
      <c r="F135" s="756">
        <v>1560</v>
      </c>
      <c r="G135" s="756">
        <v>1560</v>
      </c>
      <c r="H135" s="763"/>
      <c r="I135" s="764"/>
      <c r="J135" s="764"/>
      <c r="K135" s="700">
        <f>SUM(K128:K134)</f>
        <v>1560</v>
      </c>
      <c r="L135" s="701">
        <f>SUM(L128:L134)</f>
        <v>58</v>
      </c>
      <c r="M135" s="781">
        <f>SUM(M128:M134)</f>
        <v>0</v>
      </c>
      <c r="N135" s="782"/>
      <c r="O135" s="782"/>
      <c r="P135" s="702"/>
      <c r="Q135" s="703"/>
      <c r="R135" s="780"/>
      <c r="S135" s="780"/>
      <c r="T135" s="780"/>
      <c r="U135" s="704">
        <f>SUM(U128:U134)</f>
        <v>150</v>
      </c>
      <c r="V135" s="704">
        <f>SUM(V128:V134)</f>
        <v>5</v>
      </c>
      <c r="W135" s="783"/>
      <c r="X135" s="783"/>
      <c r="Y135" s="783"/>
      <c r="Z135" s="705"/>
      <c r="AA135" s="706"/>
      <c r="AB135" s="780"/>
      <c r="AC135" s="780"/>
      <c r="AD135" s="780"/>
      <c r="AE135" s="489">
        <f>SUM(AE128:AE134)</f>
        <v>300</v>
      </c>
      <c r="AF135" s="489">
        <f>SUM(AF128:AF134)</f>
        <v>11</v>
      </c>
      <c r="AG135" s="787"/>
      <c r="AH135" s="788"/>
      <c r="AI135" s="788"/>
      <c r="AJ135" s="38"/>
      <c r="AK135" s="374"/>
      <c r="AL135" s="789"/>
      <c r="AM135" s="790"/>
      <c r="AN135" s="790"/>
      <c r="AO135" s="489">
        <f>SUM(AO128:AO134)</f>
        <v>100</v>
      </c>
      <c r="AP135" s="489">
        <f>SUM(AP128:AP134)</f>
        <v>4</v>
      </c>
      <c r="AQ135" s="787"/>
      <c r="AR135" s="788"/>
      <c r="AS135" s="788"/>
      <c r="AT135" s="489">
        <f>SUM(AT128:AT134)</f>
        <v>200</v>
      </c>
      <c r="AU135" s="489">
        <f>SUM(AU128:AU134)</f>
        <v>7</v>
      </c>
      <c r="AV135" s="789"/>
      <c r="AW135" s="790"/>
      <c r="AX135" s="790"/>
      <c r="AY135" s="489">
        <f>SUM(AY128:AY134)</f>
        <v>100</v>
      </c>
      <c r="AZ135" s="489">
        <f>SUM(AZ128:AZ134)</f>
        <v>4</v>
      </c>
      <c r="BA135" s="791"/>
      <c r="BB135" s="788"/>
      <c r="BC135" s="788"/>
      <c r="BD135" s="489">
        <f>SUM(BD128:BD134)</f>
        <v>200</v>
      </c>
      <c r="BE135" s="489">
        <f>SUM(BE128:BE134)</f>
        <v>7</v>
      </c>
      <c r="BF135" s="792"/>
      <c r="BG135" s="790"/>
      <c r="BH135" s="790"/>
      <c r="BI135" s="489">
        <f>SUM(BI128:BI134)</f>
        <v>510</v>
      </c>
      <c r="BJ135" s="489">
        <f>SUM(BJ128:BJ134)</f>
        <v>20</v>
      </c>
      <c r="BK135" s="146"/>
    </row>
    <row r="136" spans="2:64" ht="15.75" thickBot="1" x14ac:dyDescent="0.3">
      <c r="B136" s="39"/>
      <c r="C136" s="39"/>
      <c r="D136" s="52" t="s">
        <v>115</v>
      </c>
      <c r="E136" s="30"/>
      <c r="F136" s="30"/>
      <c r="G136" s="30"/>
      <c r="H136" s="30"/>
      <c r="I136" s="30"/>
      <c r="J136" s="30"/>
      <c r="K136" s="30"/>
      <c r="L136" s="31"/>
      <c r="M136" s="30" t="s">
        <v>0</v>
      </c>
      <c r="N136" s="30"/>
      <c r="O136" s="30"/>
      <c r="P136" s="30"/>
      <c r="Q136" s="31"/>
      <c r="R136" s="30" t="s">
        <v>0</v>
      </c>
      <c r="S136" s="30"/>
      <c r="T136" s="30"/>
      <c r="U136" s="30"/>
      <c r="V136" s="31"/>
      <c r="W136" s="30" t="s">
        <v>0</v>
      </c>
      <c r="X136" s="30"/>
      <c r="Y136" s="30"/>
      <c r="Z136" s="30"/>
      <c r="AA136" s="31"/>
      <c r="AB136" s="30" t="s">
        <v>0</v>
      </c>
      <c r="AC136" s="30"/>
      <c r="AD136" s="30"/>
      <c r="AE136" s="30"/>
      <c r="AF136" s="31"/>
      <c r="AG136" s="30" t="s">
        <v>0</v>
      </c>
      <c r="AH136" s="30"/>
      <c r="AI136" s="30"/>
      <c r="AJ136" s="30"/>
      <c r="AK136" s="31"/>
      <c r="AL136" s="30" t="s">
        <v>0</v>
      </c>
      <c r="AM136" s="30"/>
      <c r="AN136" s="30"/>
      <c r="AO136" s="30"/>
      <c r="AP136" s="31"/>
      <c r="AQ136" s="30" t="s">
        <v>0</v>
      </c>
      <c r="AR136" s="30"/>
      <c r="AS136" s="30"/>
      <c r="AT136" s="30"/>
      <c r="AU136" s="31"/>
      <c r="AV136" s="30" t="s">
        <v>0</v>
      </c>
      <c r="AW136" s="30"/>
      <c r="AX136" s="30"/>
      <c r="AY136" s="30"/>
      <c r="AZ136" s="31"/>
      <c r="BA136" s="30" t="s">
        <v>0</v>
      </c>
      <c r="BB136" s="30"/>
      <c r="BC136" s="30"/>
      <c r="BD136" s="30"/>
      <c r="BE136" s="31"/>
      <c r="BF136" s="30" t="s">
        <v>0</v>
      </c>
      <c r="BG136" s="30"/>
      <c r="BH136" s="30"/>
      <c r="BI136" s="30"/>
      <c r="BJ136" s="31"/>
      <c r="BK136" s="146"/>
    </row>
    <row r="137" spans="2:64" ht="15.75" thickBot="1" x14ac:dyDescent="0.3">
      <c r="B137" s="760"/>
      <c r="C137" s="761"/>
      <c r="D137" s="761"/>
      <c r="E137" s="761"/>
      <c r="F137" s="761"/>
      <c r="G137" s="761"/>
      <c r="H137" s="761"/>
      <c r="I137" s="761"/>
      <c r="J137" s="761"/>
      <c r="K137" s="761"/>
      <c r="L137" s="761"/>
      <c r="M137" s="761"/>
      <c r="N137" s="761"/>
      <c r="O137" s="761"/>
      <c r="P137" s="761"/>
      <c r="Q137" s="761"/>
      <c r="R137" s="761"/>
      <c r="S137" s="761"/>
      <c r="T137" s="761"/>
      <c r="U137" s="761"/>
      <c r="V137" s="761"/>
      <c r="W137" s="761"/>
      <c r="X137" s="761"/>
      <c r="Y137" s="761"/>
      <c r="Z137" s="761"/>
      <c r="AA137" s="761"/>
      <c r="AB137" s="761"/>
      <c r="AC137" s="761"/>
      <c r="AD137" s="761"/>
      <c r="AE137" s="761"/>
      <c r="AF137" s="761"/>
      <c r="AG137" s="761"/>
      <c r="AH137" s="761"/>
      <c r="AI137" s="761"/>
      <c r="AJ137" s="761"/>
      <c r="AK137" s="761"/>
      <c r="AL137" s="761"/>
      <c r="AM137" s="761"/>
      <c r="AN137" s="761"/>
      <c r="AO137" s="761"/>
      <c r="AP137" s="761"/>
      <c r="AQ137" s="761"/>
      <c r="AR137" s="761"/>
      <c r="AS137" s="761"/>
      <c r="AT137" s="761"/>
      <c r="AU137" s="761"/>
      <c r="AV137" s="761"/>
      <c r="AW137" s="761"/>
      <c r="AX137" s="761"/>
      <c r="AY137" s="761"/>
      <c r="AZ137" s="761"/>
      <c r="BA137" s="761"/>
      <c r="BB137" s="761"/>
      <c r="BC137" s="761"/>
      <c r="BD137" s="761"/>
      <c r="BE137" s="761"/>
      <c r="BF137" s="761"/>
      <c r="BG137" s="761"/>
      <c r="BH137" s="761"/>
      <c r="BI137" s="761"/>
      <c r="BJ137" s="761"/>
      <c r="BK137" s="146"/>
    </row>
    <row r="138" spans="2:64" ht="17.25" thickBot="1" x14ac:dyDescent="0.35">
      <c r="B138" s="784" t="s">
        <v>256</v>
      </c>
      <c r="C138" s="784"/>
      <c r="D138" s="784" t="e">
        <f>SUM(D121,#REF!)</f>
        <v>#REF!</v>
      </c>
      <c r="E138" s="784" t="e">
        <f>SUM(E121,#REF!)</f>
        <v>#REF!</v>
      </c>
      <c r="F138" s="41">
        <f>SUM(F121,F135)</f>
        <v>8880</v>
      </c>
      <c r="G138" s="41">
        <f t="shared" ref="G138:O138" si="61">SUM(G121,G135)</f>
        <v>5390</v>
      </c>
      <c r="H138" s="41">
        <f t="shared" si="61"/>
        <v>1790</v>
      </c>
      <c r="I138" s="41">
        <f t="shared" si="61"/>
        <v>30</v>
      </c>
      <c r="J138" s="41">
        <f t="shared" si="61"/>
        <v>2010</v>
      </c>
      <c r="K138" s="41">
        <f t="shared" si="61"/>
        <v>4405</v>
      </c>
      <c r="L138" s="43">
        <f t="shared" si="61"/>
        <v>300</v>
      </c>
      <c r="M138" s="41">
        <f t="shared" si="61"/>
        <v>220</v>
      </c>
      <c r="N138" s="41">
        <f t="shared" si="61"/>
        <v>0</v>
      </c>
      <c r="O138" s="41">
        <f t="shared" si="61"/>
        <v>200</v>
      </c>
      <c r="P138" s="41">
        <f>SUM(P121,P135)</f>
        <v>330</v>
      </c>
      <c r="Q138" s="43">
        <f>SUM(Q121,Q135)</f>
        <v>24.5</v>
      </c>
      <c r="R138" s="41">
        <f>SUM(R121,R135)</f>
        <v>135</v>
      </c>
      <c r="S138" s="41">
        <f>SUM(S121,S135)</f>
        <v>0</v>
      </c>
      <c r="T138" s="41">
        <f>SUM(T121,T135)</f>
        <v>270</v>
      </c>
      <c r="U138" s="41"/>
      <c r="V138" s="43">
        <f t="shared" ref="V138:BK138" si="62">SUM(V121,V135)</f>
        <v>29</v>
      </c>
      <c r="W138" s="41">
        <f t="shared" si="62"/>
        <v>165</v>
      </c>
      <c r="X138" s="41">
        <f t="shared" si="62"/>
        <v>0</v>
      </c>
      <c r="Y138" s="41">
        <f t="shared" si="62"/>
        <v>255</v>
      </c>
      <c r="Z138" s="41">
        <f t="shared" si="62"/>
        <v>255</v>
      </c>
      <c r="AA138" s="43">
        <f t="shared" si="62"/>
        <v>22.5</v>
      </c>
      <c r="AB138" s="41">
        <f t="shared" si="62"/>
        <v>165</v>
      </c>
      <c r="AC138" s="41">
        <f t="shared" si="62"/>
        <v>0</v>
      </c>
      <c r="AD138" s="41">
        <f t="shared" si="62"/>
        <v>315</v>
      </c>
      <c r="AE138" s="41">
        <f t="shared" si="62"/>
        <v>615</v>
      </c>
      <c r="AF138" s="43">
        <f t="shared" si="62"/>
        <v>36.5</v>
      </c>
      <c r="AG138" s="41">
        <f t="shared" si="62"/>
        <v>230</v>
      </c>
      <c r="AH138" s="41">
        <f t="shared" si="62"/>
        <v>0</v>
      </c>
      <c r="AI138" s="41">
        <f t="shared" si="62"/>
        <v>290</v>
      </c>
      <c r="AJ138" s="41">
        <f t="shared" si="62"/>
        <v>365</v>
      </c>
      <c r="AK138" s="43">
        <f t="shared" si="62"/>
        <v>29.5</v>
      </c>
      <c r="AL138" s="41">
        <f t="shared" si="62"/>
        <v>255</v>
      </c>
      <c r="AM138" s="41">
        <f t="shared" si="62"/>
        <v>0</v>
      </c>
      <c r="AN138" s="41">
        <f t="shared" si="62"/>
        <v>300</v>
      </c>
      <c r="AO138" s="41">
        <f t="shared" si="62"/>
        <v>535</v>
      </c>
      <c r="AP138" s="43">
        <f t="shared" si="62"/>
        <v>37</v>
      </c>
      <c r="AQ138" s="41">
        <f t="shared" si="62"/>
        <v>295</v>
      </c>
      <c r="AR138" s="41">
        <f t="shared" si="62"/>
        <v>0</v>
      </c>
      <c r="AS138" s="41">
        <f t="shared" si="62"/>
        <v>200</v>
      </c>
      <c r="AT138" s="41">
        <f t="shared" si="62"/>
        <v>575</v>
      </c>
      <c r="AU138" s="43">
        <f t="shared" si="62"/>
        <v>36</v>
      </c>
      <c r="AV138" s="41">
        <f t="shared" si="62"/>
        <v>180</v>
      </c>
      <c r="AW138" s="41">
        <f t="shared" si="62"/>
        <v>15</v>
      </c>
      <c r="AX138" s="41">
        <f t="shared" si="62"/>
        <v>135</v>
      </c>
      <c r="AY138" s="41">
        <f t="shared" si="62"/>
        <v>310</v>
      </c>
      <c r="AZ138" s="43">
        <f t="shared" si="62"/>
        <v>32</v>
      </c>
      <c r="BA138" s="41">
        <f t="shared" si="62"/>
        <v>145</v>
      </c>
      <c r="BB138" s="41">
        <f t="shared" si="62"/>
        <v>15</v>
      </c>
      <c r="BC138" s="41">
        <f t="shared" si="62"/>
        <v>105</v>
      </c>
      <c r="BD138" s="41">
        <f t="shared" si="62"/>
        <v>415</v>
      </c>
      <c r="BE138" s="43">
        <f t="shared" si="62"/>
        <v>33</v>
      </c>
      <c r="BF138" s="41">
        <f t="shared" si="62"/>
        <v>0</v>
      </c>
      <c r="BG138" s="41">
        <f t="shared" si="62"/>
        <v>0</v>
      </c>
      <c r="BH138" s="41">
        <f t="shared" si="62"/>
        <v>0</v>
      </c>
      <c r="BI138" s="41">
        <f t="shared" si="62"/>
        <v>510</v>
      </c>
      <c r="BJ138" s="41">
        <f t="shared" si="62"/>
        <v>20</v>
      </c>
      <c r="BK138" s="669">
        <f t="shared" si="62"/>
        <v>0</v>
      </c>
      <c r="BL138" s="664"/>
    </row>
    <row r="139" spans="2:64" ht="16.149999999999999" customHeight="1" thickBot="1" x14ac:dyDescent="0.35">
      <c r="B139" s="536" t="s">
        <v>76</v>
      </c>
      <c r="C139" s="536"/>
      <c r="D139" s="536">
        <f>SUM(D122,D137)</f>
        <v>0</v>
      </c>
      <c r="E139" s="536"/>
      <c r="F139" s="41"/>
      <c r="G139" s="41"/>
      <c r="H139" s="469"/>
      <c r="I139" s="469"/>
      <c r="J139" s="469"/>
      <c r="K139" s="41"/>
      <c r="L139" s="43"/>
      <c r="M139" s="42"/>
      <c r="N139" s="42"/>
      <c r="O139" s="42"/>
      <c r="P139" s="42"/>
      <c r="Q139" s="551">
        <f>SUM(Q121,Q135)</f>
        <v>24.5</v>
      </c>
      <c r="R139" s="42"/>
      <c r="S139" s="42"/>
      <c r="T139" s="42"/>
      <c r="U139" s="42"/>
      <c r="V139" s="114">
        <f>SUM(V121,V135)</f>
        <v>29</v>
      </c>
      <c r="W139" s="42"/>
      <c r="X139" s="42"/>
      <c r="Y139" s="42"/>
      <c r="Z139" s="42"/>
      <c r="AA139" s="114">
        <f>SUM(AA121,AA135)</f>
        <v>22.5</v>
      </c>
      <c r="AB139" s="42"/>
      <c r="AC139" s="42"/>
      <c r="AD139" s="42"/>
      <c r="AE139" s="42"/>
      <c r="AF139" s="114">
        <f>SUM(AF121,AF135)</f>
        <v>36.5</v>
      </c>
      <c r="AG139" s="42"/>
      <c r="AH139" s="42"/>
      <c r="AI139" s="42"/>
      <c r="AJ139" s="42"/>
      <c r="AK139" s="114">
        <f>SUM(AK121,AK135)</f>
        <v>29.5</v>
      </c>
      <c r="AL139" s="42"/>
      <c r="AM139" s="42"/>
      <c r="AN139" s="42"/>
      <c r="AO139" s="42"/>
      <c r="AP139" s="114">
        <f>SUM(AP121,AP135)</f>
        <v>37</v>
      </c>
      <c r="AQ139" s="42"/>
      <c r="AR139" s="42"/>
      <c r="AS139" s="42"/>
      <c r="AT139" s="42"/>
      <c r="AU139" s="114">
        <f>SUM(AU135,AU121)</f>
        <v>36</v>
      </c>
      <c r="AV139" s="42"/>
      <c r="AW139" s="42"/>
      <c r="AX139" s="42"/>
      <c r="AY139" s="42"/>
      <c r="AZ139" s="114">
        <f>SUM(AZ121,AZ135)</f>
        <v>32</v>
      </c>
      <c r="BA139" s="42"/>
      <c r="BB139" s="42"/>
      <c r="BC139" s="42"/>
      <c r="BD139" s="42"/>
      <c r="BE139" s="114">
        <f>SUM(BE121,BE135)</f>
        <v>33</v>
      </c>
      <c r="BF139" s="42"/>
      <c r="BG139" s="42"/>
      <c r="BH139" s="42"/>
      <c r="BI139" s="42"/>
      <c r="BJ139" s="115">
        <f>SUM(BJ121,BJ135)</f>
        <v>20</v>
      </c>
      <c r="BK139" s="152"/>
    </row>
    <row r="140" spans="2:64" ht="26.25" thickBot="1" x14ac:dyDescent="0.3">
      <c r="B140" s="772" t="s">
        <v>77</v>
      </c>
      <c r="C140" s="773"/>
      <c r="D140" s="773"/>
      <c r="E140" s="774"/>
      <c r="F140" s="775">
        <f>SUM(F121,F135)</f>
        <v>8880</v>
      </c>
      <c r="G140" s="776"/>
      <c r="H140" s="776"/>
      <c r="I140" s="776"/>
      <c r="J140" s="776"/>
      <c r="K140" s="777"/>
      <c r="L140" s="44">
        <f>SUM(L121,L135)</f>
        <v>300</v>
      </c>
      <c r="M140" s="778" t="s">
        <v>0</v>
      </c>
      <c r="N140" s="779"/>
      <c r="O140" s="779"/>
      <c r="P140" s="779"/>
      <c r="Q140" s="779"/>
      <c r="R140" s="779"/>
      <c r="S140" s="779"/>
      <c r="T140" s="779"/>
      <c r="U140" s="779"/>
      <c r="V140" s="779"/>
      <c r="W140" s="779"/>
      <c r="X140" s="779"/>
      <c r="Y140" s="779"/>
      <c r="Z140" s="779"/>
      <c r="AA140" s="779"/>
      <c r="AB140" s="779"/>
      <c r="AC140" s="779"/>
      <c r="AD140" s="779"/>
      <c r="AE140" s="779"/>
      <c r="AF140" s="779"/>
      <c r="AG140" s="779"/>
      <c r="AH140" s="779"/>
      <c r="AI140" s="779"/>
      <c r="AJ140" s="779"/>
      <c r="AK140" s="779"/>
      <c r="AL140" s="779"/>
      <c r="AM140" s="779"/>
      <c r="AN140" s="779"/>
      <c r="AO140" s="779"/>
      <c r="AP140" s="779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</row>
    <row r="141" spans="2:64" ht="18" x14ac:dyDescent="0.25">
      <c r="B141" s="759" t="s">
        <v>264</v>
      </c>
      <c r="C141" s="759"/>
      <c r="D141" s="759"/>
      <c r="E141" s="46"/>
      <c r="F141" s="47"/>
      <c r="G141" s="47"/>
      <c r="H141" s="47"/>
      <c r="I141" s="47"/>
      <c r="J141" s="47"/>
      <c r="K141" s="47"/>
      <c r="L141" s="47"/>
      <c r="M141" s="45"/>
      <c r="N141" s="45"/>
      <c r="O141" s="45"/>
      <c r="P141" s="45"/>
      <c r="Q141" s="45"/>
      <c r="R141" s="45"/>
      <c r="S141" s="45"/>
      <c r="T141" s="45"/>
      <c r="U141" s="45"/>
      <c r="V141" s="116">
        <f>SUM(Q139,V139)</f>
        <v>53.5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116">
        <f>SUM(AA139,AF139)</f>
        <v>59</v>
      </c>
      <c r="AG141" s="45"/>
      <c r="AH141" s="45"/>
      <c r="AI141" s="45"/>
      <c r="AJ141" s="45"/>
      <c r="AK141" s="45"/>
      <c r="AL141" s="45"/>
      <c r="AM141" s="45"/>
      <c r="AN141" s="45"/>
      <c r="AO141" s="45"/>
      <c r="AP141" s="116">
        <f>SUM(AK139,AP139)</f>
        <v>66.5</v>
      </c>
      <c r="AQ141" s="45"/>
      <c r="AR141" s="45"/>
      <c r="AS141" s="45"/>
      <c r="AT141" s="45"/>
      <c r="AU141" s="45"/>
      <c r="AV141" s="45"/>
      <c r="AW141" s="45"/>
      <c r="AX141" s="45"/>
      <c r="AY141" s="45"/>
      <c r="AZ141" s="116">
        <f>SUM(AU139,AZ139)</f>
        <v>68</v>
      </c>
      <c r="BA141" s="45"/>
      <c r="BB141" s="45"/>
      <c r="BC141" s="45"/>
      <c r="BD141" s="45"/>
      <c r="BE141" s="45"/>
      <c r="BF141" s="45"/>
      <c r="BG141" s="45"/>
      <c r="BH141" s="45"/>
      <c r="BI141" s="45"/>
      <c r="BJ141" s="116">
        <f>SUM(BE139,BJ139)</f>
        <v>53</v>
      </c>
    </row>
    <row r="142" spans="2:64" x14ac:dyDescent="0.25">
      <c r="W142" s="117"/>
      <c r="AG142" s="117"/>
      <c r="AQ142" s="117"/>
      <c r="BA142" s="117"/>
      <c r="BI142" s="117"/>
    </row>
    <row r="143" spans="2:64" x14ac:dyDescent="0.25">
      <c r="E143" s="153"/>
    </row>
    <row r="144" spans="2:64" s="747" customFormat="1" ht="15.75" x14ac:dyDescent="0.25">
      <c r="C144" s="748"/>
      <c r="D144" s="748" t="s">
        <v>296</v>
      </c>
      <c r="E144" s="748" t="s">
        <v>29</v>
      </c>
    </row>
    <row r="145" spans="3:5" ht="15.75" x14ac:dyDescent="0.25">
      <c r="C145" s="749"/>
      <c r="D145" s="752" t="s">
        <v>298</v>
      </c>
      <c r="E145" s="750"/>
    </row>
    <row r="146" spans="3:5" ht="15.75" x14ac:dyDescent="0.25">
      <c r="C146" s="748">
        <v>1</v>
      </c>
      <c r="D146" s="752" t="s">
        <v>299</v>
      </c>
      <c r="E146" s="751">
        <v>8</v>
      </c>
    </row>
    <row r="147" spans="3:5" ht="15.75" x14ac:dyDescent="0.25">
      <c r="C147" s="748">
        <v>2</v>
      </c>
      <c r="D147" s="752" t="s">
        <v>306</v>
      </c>
      <c r="E147" s="751">
        <v>1</v>
      </c>
    </row>
    <row r="148" spans="3:5" ht="31.5" x14ac:dyDescent="0.25">
      <c r="C148" s="748">
        <v>3</v>
      </c>
      <c r="D148" s="752" t="s">
        <v>307</v>
      </c>
      <c r="E148" s="751">
        <v>1</v>
      </c>
    </row>
    <row r="149" spans="3:5" ht="15.75" x14ac:dyDescent="0.25">
      <c r="C149" s="748">
        <v>4</v>
      </c>
      <c r="D149" s="752" t="s">
        <v>300</v>
      </c>
      <c r="E149" s="751">
        <v>1.5</v>
      </c>
    </row>
    <row r="150" spans="3:5" ht="31.5" x14ac:dyDescent="0.25">
      <c r="C150" s="748">
        <v>5</v>
      </c>
      <c r="D150" s="752" t="s">
        <v>301</v>
      </c>
      <c r="E150" s="751">
        <v>2</v>
      </c>
    </row>
    <row r="151" spans="3:5" ht="31.5" x14ac:dyDescent="0.25">
      <c r="C151" s="748">
        <v>6</v>
      </c>
      <c r="D151" s="752" t="s">
        <v>302</v>
      </c>
      <c r="E151" s="751">
        <v>1.5</v>
      </c>
    </row>
    <row r="152" spans="3:5" s="474" customFormat="1" ht="15.75" x14ac:dyDescent="0.25">
      <c r="C152" s="753"/>
      <c r="D152" s="754" t="s">
        <v>297</v>
      </c>
      <c r="E152" s="755">
        <v>15</v>
      </c>
    </row>
  </sheetData>
  <sheetProtection selectLockedCells="1" selectUnlockedCells="1"/>
  <mergeCells count="169">
    <mergeCell ref="H131:J131"/>
    <mergeCell ref="H132:J132"/>
    <mergeCell ref="H133:J133"/>
    <mergeCell ref="BK82:BK90"/>
    <mergeCell ref="BK78:BK81"/>
    <mergeCell ref="D2:Q2"/>
    <mergeCell ref="D3:Q3"/>
    <mergeCell ref="V3:AK3"/>
    <mergeCell ref="G7:G8"/>
    <mergeCell ref="H7:K7"/>
    <mergeCell ref="L7:L8"/>
    <mergeCell ref="M7:Q7"/>
    <mergeCell ref="W7:AA7"/>
    <mergeCell ref="B121:E121"/>
    <mergeCell ref="B123:B124"/>
    <mergeCell ref="D123:L124"/>
    <mergeCell ref="M123:V123"/>
    <mergeCell ref="W123:AF123"/>
    <mergeCell ref="AG123:AP123"/>
    <mergeCell ref="C7:C8"/>
    <mergeCell ref="C123:C124"/>
    <mergeCell ref="AQ4:AZ4"/>
    <mergeCell ref="BF6:BJ6"/>
    <mergeCell ref="BA4:BJ4"/>
    <mergeCell ref="AB6:AF6"/>
    <mergeCell ref="AG6:AK6"/>
    <mergeCell ref="AL6:AP6"/>
    <mergeCell ref="AQ6:AU6"/>
    <mergeCell ref="AV6:AZ6"/>
    <mergeCell ref="BA6:BE6"/>
    <mergeCell ref="B4:B6"/>
    <mergeCell ref="D4:L6"/>
    <mergeCell ref="M4:V4"/>
    <mergeCell ref="W4:AF4"/>
    <mergeCell ref="AG4:AP4"/>
    <mergeCell ref="W6:AA6"/>
    <mergeCell ref="M124:Q124"/>
    <mergeCell ref="E78:E81"/>
    <mergeCell ref="E82:E90"/>
    <mergeCell ref="B7:B8"/>
    <mergeCell ref="D7:D8"/>
    <mergeCell ref="E7:E8"/>
    <mergeCell ref="F7:F8"/>
    <mergeCell ref="M6:Q6"/>
    <mergeCell ref="R6:V6"/>
    <mergeCell ref="C4:C6"/>
    <mergeCell ref="R125:V125"/>
    <mergeCell ref="W125:AA125"/>
    <mergeCell ref="AB125:AF125"/>
    <mergeCell ref="AG125:AK125"/>
    <mergeCell ref="AL125:AP125"/>
    <mergeCell ref="BA7:BE7"/>
    <mergeCell ref="BF7:BJ7"/>
    <mergeCell ref="AQ7:AU7"/>
    <mergeCell ref="AV7:AZ7"/>
    <mergeCell ref="AB7:AF7"/>
    <mergeCell ref="AG7:AK7"/>
    <mergeCell ref="BA123:BJ123"/>
    <mergeCell ref="R124:V124"/>
    <mergeCell ref="W124:AA124"/>
    <mergeCell ref="AB124:AF124"/>
    <mergeCell ref="AG124:AK124"/>
    <mergeCell ref="AL124:AP124"/>
    <mergeCell ref="AQ124:AU124"/>
    <mergeCell ref="AV124:AZ124"/>
    <mergeCell ref="BA124:BE124"/>
    <mergeCell ref="AQ123:AZ123"/>
    <mergeCell ref="BF124:BJ124"/>
    <mergeCell ref="AL7:AP7"/>
    <mergeCell ref="R7:V7"/>
    <mergeCell ref="B125:B126"/>
    <mergeCell ref="D125:D126"/>
    <mergeCell ref="E125:E126"/>
    <mergeCell ref="F125:F126"/>
    <mergeCell ref="G125:G126"/>
    <mergeCell ref="H125:K125"/>
    <mergeCell ref="L125:L126"/>
    <mergeCell ref="M125:Q125"/>
    <mergeCell ref="C125:C126"/>
    <mergeCell ref="H126:J126"/>
    <mergeCell ref="M126:O126"/>
    <mergeCell ref="AQ125:AU125"/>
    <mergeCell ref="AV125:AZ125"/>
    <mergeCell ref="BA125:BE125"/>
    <mergeCell ref="BF125:BJ125"/>
    <mergeCell ref="AB126:AD126"/>
    <mergeCell ref="AG126:AI126"/>
    <mergeCell ref="H127:J127"/>
    <mergeCell ref="M127:O127"/>
    <mergeCell ref="R127:T127"/>
    <mergeCell ref="W127:Y127"/>
    <mergeCell ref="AB127:AD127"/>
    <mergeCell ref="AG127:AI127"/>
    <mergeCell ref="AL127:AN127"/>
    <mergeCell ref="AQ127:AS127"/>
    <mergeCell ref="AV127:AX127"/>
    <mergeCell ref="BA127:BC127"/>
    <mergeCell ref="BF127:BH127"/>
    <mergeCell ref="AV126:AX126"/>
    <mergeCell ref="BA126:BC126"/>
    <mergeCell ref="BF126:BH126"/>
    <mergeCell ref="AQ126:AS126"/>
    <mergeCell ref="AL126:AN126"/>
    <mergeCell ref="R126:T126"/>
    <mergeCell ref="W126:Y126"/>
    <mergeCell ref="H128:J128"/>
    <mergeCell ref="M128:O128"/>
    <mergeCell ref="R128:T128"/>
    <mergeCell ref="W128:Y128"/>
    <mergeCell ref="AB128:AD128"/>
    <mergeCell ref="AG128:AI128"/>
    <mergeCell ref="AV128:AX128"/>
    <mergeCell ref="BA128:BC128"/>
    <mergeCell ref="BF128:BH128"/>
    <mergeCell ref="AL128:AN128"/>
    <mergeCell ref="AQ128:AS128"/>
    <mergeCell ref="AG129:AI129"/>
    <mergeCell ref="AG130:AI130"/>
    <mergeCell ref="AL130:AN130"/>
    <mergeCell ref="AQ130:AS130"/>
    <mergeCell ref="AV130:AX130"/>
    <mergeCell ref="BA130:BC130"/>
    <mergeCell ref="BF130:BH130"/>
    <mergeCell ref="H130:J130"/>
    <mergeCell ref="M130:O130"/>
    <mergeCell ref="R130:T130"/>
    <mergeCell ref="W130:Y130"/>
    <mergeCell ref="AB130:AD130"/>
    <mergeCell ref="H129:J129"/>
    <mergeCell ref="M129:O129"/>
    <mergeCell ref="R129:T129"/>
    <mergeCell ref="W129:Y129"/>
    <mergeCell ref="AB129:AD129"/>
    <mergeCell ref="AQ135:AS135"/>
    <mergeCell ref="AL134:AN134"/>
    <mergeCell ref="AQ134:AS134"/>
    <mergeCell ref="AV134:AX134"/>
    <mergeCell ref="AV135:AX135"/>
    <mergeCell ref="BA135:BC135"/>
    <mergeCell ref="BF135:BH135"/>
    <mergeCell ref="AL129:AN129"/>
    <mergeCell ref="AQ129:AS129"/>
    <mergeCell ref="AV129:AX129"/>
    <mergeCell ref="BA129:BC129"/>
    <mergeCell ref="BF129:BH129"/>
    <mergeCell ref="R2:AK2"/>
    <mergeCell ref="AM2:AY2"/>
    <mergeCell ref="B141:D141"/>
    <mergeCell ref="B137:BJ137"/>
    <mergeCell ref="B135:E135"/>
    <mergeCell ref="H135:J135"/>
    <mergeCell ref="H134:J134"/>
    <mergeCell ref="M134:O134"/>
    <mergeCell ref="R134:T134"/>
    <mergeCell ref="W134:Y134"/>
    <mergeCell ref="AB134:AD134"/>
    <mergeCell ref="B140:E140"/>
    <mergeCell ref="F140:K140"/>
    <mergeCell ref="M140:AP140"/>
    <mergeCell ref="AB135:AD135"/>
    <mergeCell ref="M135:O135"/>
    <mergeCell ref="R135:T135"/>
    <mergeCell ref="W135:Y135"/>
    <mergeCell ref="B138:E138"/>
    <mergeCell ref="BA134:BC134"/>
    <mergeCell ref="BF134:BH134"/>
    <mergeCell ref="AG134:AI134"/>
    <mergeCell ref="AG135:AI135"/>
    <mergeCell ref="AL135:AN135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BLOK 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Targosiński</dc:creator>
  <cp:lastModifiedBy>Małgorzata Derzechowska</cp:lastModifiedBy>
  <cp:lastPrinted>2023-04-28T10:38:41Z</cp:lastPrinted>
  <dcterms:created xsi:type="dcterms:W3CDTF">2017-01-13T18:43:39Z</dcterms:created>
  <dcterms:modified xsi:type="dcterms:W3CDTF">2023-04-28T10:40:30Z</dcterms:modified>
  <cp:contentStatus/>
</cp:coreProperties>
</file>