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rzechowska\Desktop\UCHWAŁY 22.10.2019\5\"/>
    </mc:Choice>
  </mc:AlternateContent>
  <bookViews>
    <workbookView xWindow="-120" yWindow="-120" windowWidth="20730" windowHeight="11760" activeTab="1"/>
  </bookViews>
  <sheets>
    <sheet name="WF I st. I rok 2018" sheetId="1" r:id="rId1"/>
    <sheet name="WF SM I st. I rok 2018 " sheetId="2" r:id="rId2"/>
  </sheets>
  <definedNames>
    <definedName name="_xlnm.Print_Area" localSheetId="1">'WF SM I st. I rok 2018 '!$A$1:$AN$100</definedName>
  </definedNames>
  <calcPr calcId="162913"/>
</workbook>
</file>

<file path=xl/calcChain.xml><?xml version="1.0" encoding="utf-8"?>
<calcChain xmlns="http://schemas.openxmlformats.org/spreadsheetml/2006/main">
  <c r="D51" i="2" l="1"/>
  <c r="F51" i="2"/>
  <c r="J51" i="2"/>
  <c r="K51" i="2"/>
  <c r="L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C51" i="2"/>
  <c r="D37" i="2"/>
  <c r="F37" i="2"/>
  <c r="J37" i="2"/>
  <c r="K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C37" i="2"/>
  <c r="AD37" i="2"/>
  <c r="AE37" i="2"/>
  <c r="AH37" i="2"/>
  <c r="AI37" i="2"/>
  <c r="AJ37" i="2"/>
  <c r="AM37" i="2"/>
  <c r="C37" i="2"/>
  <c r="I36" i="2"/>
  <c r="H36" i="2" s="1"/>
  <c r="G36" i="2" s="1"/>
  <c r="AL36" i="2" s="1"/>
  <c r="AL37" i="2" s="1"/>
  <c r="E36" i="2"/>
  <c r="AK36" i="2" s="1"/>
  <c r="I45" i="2"/>
  <c r="H45" i="2" s="1"/>
  <c r="G45" i="2" s="1"/>
  <c r="E45" i="2"/>
  <c r="I44" i="2"/>
  <c r="H44" i="2" s="1"/>
  <c r="G44" i="2" s="1"/>
  <c r="E44" i="2"/>
  <c r="E46" i="2"/>
  <c r="I46" i="2"/>
  <c r="H46" i="2" s="1"/>
  <c r="G46" i="2" s="1"/>
  <c r="I35" i="2"/>
  <c r="H35" i="2" s="1"/>
  <c r="G35" i="2" s="1"/>
  <c r="AG35" i="2" s="1"/>
  <c r="AG37" i="2" s="1"/>
  <c r="E35" i="2"/>
  <c r="AF35" i="2" s="1"/>
  <c r="AF37" i="2" s="1"/>
  <c r="I34" i="2"/>
  <c r="H34" i="2" s="1"/>
  <c r="G34" i="2" s="1"/>
  <c r="AB34" i="2" s="1"/>
  <c r="AB37" i="2" s="1"/>
  <c r="E34" i="2"/>
  <c r="AA34" i="2" s="1"/>
  <c r="AA37" i="2" s="1"/>
  <c r="I43" i="2"/>
  <c r="H43" i="2" s="1"/>
  <c r="G43" i="2" s="1"/>
  <c r="E43" i="2"/>
  <c r="I42" i="2"/>
  <c r="H42" i="2" s="1"/>
  <c r="G42" i="2" s="1"/>
  <c r="E42" i="2"/>
  <c r="I33" i="2"/>
  <c r="H33" i="2" s="1"/>
  <c r="G33" i="2" s="1"/>
  <c r="AL33" i="2" s="1"/>
  <c r="E33" i="2"/>
  <c r="AK33" i="2" s="1"/>
  <c r="AK37" i="2" s="1"/>
  <c r="L32" i="2"/>
  <c r="L37" i="2" s="1"/>
  <c r="I32" i="2"/>
  <c r="H32" i="2" s="1"/>
  <c r="G32" i="2" s="1"/>
  <c r="I41" i="2"/>
  <c r="H41" i="2" s="1"/>
  <c r="G41" i="2" s="1"/>
  <c r="E41" i="2"/>
  <c r="I40" i="2"/>
  <c r="H40" i="2" s="1"/>
  <c r="G40" i="2" s="1"/>
  <c r="M40" i="2" s="1"/>
  <c r="M51" i="2" s="1"/>
  <c r="E40" i="2"/>
  <c r="L40" i="2" s="1"/>
  <c r="I31" i="2"/>
  <c r="H31" i="2" s="1"/>
  <c r="G31" i="2" s="1"/>
  <c r="E31" i="2"/>
  <c r="I30" i="2"/>
  <c r="H30" i="2" s="1"/>
  <c r="G30" i="2" s="1"/>
  <c r="E30" i="2"/>
  <c r="I39" i="2"/>
  <c r="H39" i="2" s="1"/>
  <c r="G39" i="2" s="1"/>
  <c r="E39" i="2"/>
  <c r="D54" i="1" l="1"/>
  <c r="F54" i="1"/>
  <c r="J54" i="1"/>
  <c r="K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C54" i="1"/>
  <c r="I45" i="1"/>
  <c r="H45" i="1" s="1"/>
  <c r="G45" i="1" s="1"/>
  <c r="E45" i="1"/>
  <c r="I36" i="1"/>
  <c r="H36" i="1" s="1"/>
  <c r="G36" i="1" s="1"/>
  <c r="AL36" i="1" s="1"/>
  <c r="E36" i="1"/>
  <c r="AK36" i="1" s="1"/>
  <c r="I35" i="1"/>
  <c r="H35" i="1" s="1"/>
  <c r="G35" i="1" s="1"/>
  <c r="AG35" i="1" s="1"/>
  <c r="AG37" i="1" s="1"/>
  <c r="E35" i="1"/>
  <c r="AF35" i="1" s="1"/>
  <c r="AF37" i="1" s="1"/>
  <c r="I44" i="1"/>
  <c r="H44" i="1" s="1"/>
  <c r="G44" i="1" s="1"/>
  <c r="E44" i="1"/>
  <c r="I43" i="1"/>
  <c r="H43" i="1" s="1"/>
  <c r="G43" i="1" s="1"/>
  <c r="E43" i="1"/>
  <c r="I34" i="1"/>
  <c r="H34" i="1"/>
  <c r="G34" i="1"/>
  <c r="AB34" i="1" s="1"/>
  <c r="AB37" i="1" s="1"/>
  <c r="E34" i="1"/>
  <c r="AA34" i="1" s="1"/>
  <c r="AA37" i="1" s="1"/>
  <c r="I33" i="1"/>
  <c r="H33" i="1" s="1"/>
  <c r="G33" i="1" s="1"/>
  <c r="AL33" i="1" s="1"/>
  <c r="E33" i="1"/>
  <c r="AK33" i="1" s="1"/>
  <c r="I42" i="1"/>
  <c r="H42" i="1" s="1"/>
  <c r="G42" i="1" s="1"/>
  <c r="E42" i="1"/>
  <c r="I41" i="1"/>
  <c r="H41" i="1" s="1"/>
  <c r="G41" i="1" s="1"/>
  <c r="E41" i="1"/>
  <c r="I32" i="1"/>
  <c r="H32" i="1" s="1"/>
  <c r="G32" i="1" s="1"/>
  <c r="M32" i="1" s="1"/>
  <c r="E32" i="1"/>
  <c r="L32" i="1" s="1"/>
  <c r="I40" i="1"/>
  <c r="H40" i="1" s="1"/>
  <c r="G40" i="1" s="1"/>
  <c r="M40" i="1" s="1"/>
  <c r="M54" i="1" s="1"/>
  <c r="E40" i="1"/>
  <c r="L40" i="1" s="1"/>
  <c r="L54" i="1" s="1"/>
  <c r="I31" i="1"/>
  <c r="H31" i="1" s="1"/>
  <c r="G31" i="1" s="1"/>
  <c r="E31" i="1"/>
  <c r="I39" i="1"/>
  <c r="H39" i="1" s="1"/>
  <c r="G39" i="1" s="1"/>
  <c r="E39" i="1"/>
  <c r="I30" i="1"/>
  <c r="H30" i="1" s="1"/>
  <c r="G30" i="1" s="1"/>
  <c r="E30" i="1"/>
  <c r="D37" i="1"/>
  <c r="F37" i="1"/>
  <c r="J37" i="1"/>
  <c r="K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C37" i="1"/>
  <c r="AD37" i="1"/>
  <c r="AE37" i="1"/>
  <c r="AH37" i="1"/>
  <c r="AI37" i="1"/>
  <c r="AJ37" i="1"/>
  <c r="AM37" i="1"/>
  <c r="C37" i="1"/>
  <c r="AK37" i="1" l="1"/>
  <c r="AL37" i="1"/>
  <c r="AJ92" i="2" l="1"/>
  <c r="AK92" i="2"/>
  <c r="AL92" i="2"/>
  <c r="AM92" i="2"/>
  <c r="AI92" i="2"/>
  <c r="AL93" i="2"/>
  <c r="AK93" i="2"/>
  <c r="AJ93" i="2"/>
  <c r="AI93" i="2"/>
  <c r="AM93" i="2"/>
  <c r="E22" i="2"/>
  <c r="AE87" i="2"/>
  <c r="AF87" i="2"/>
  <c r="AG87" i="2"/>
  <c r="AH87" i="2"/>
  <c r="AI87" i="2"/>
  <c r="AJ87" i="2"/>
  <c r="AK87" i="2"/>
  <c r="AL87" i="2"/>
  <c r="AM87" i="2"/>
  <c r="AD87" i="2"/>
  <c r="F74" i="2" l="1"/>
  <c r="AH93" i="2"/>
  <c r="AG93" i="2"/>
  <c r="AF93" i="2"/>
  <c r="AE93" i="2"/>
  <c r="AD93" i="2"/>
  <c r="H93" i="2"/>
  <c r="I91" i="2"/>
  <c r="H91" i="2" s="1"/>
  <c r="G91" i="2" s="1"/>
  <c r="E91" i="2"/>
  <c r="I89" i="2"/>
  <c r="H89" i="2" s="1"/>
  <c r="G89" i="2" s="1"/>
  <c r="E89" i="2"/>
  <c r="I57" i="2"/>
  <c r="H57" i="2" s="1"/>
  <c r="G57" i="2" s="1"/>
  <c r="E57" i="2"/>
  <c r="E51" i="1"/>
  <c r="I51" i="1"/>
  <c r="H51" i="1" s="1"/>
  <c r="G51" i="1" s="1"/>
  <c r="E10" i="2" l="1"/>
  <c r="I10" i="2"/>
  <c r="H10" i="2" s="1"/>
  <c r="G10" i="2" s="1"/>
  <c r="E11" i="2"/>
  <c r="I11" i="2"/>
  <c r="H11" i="2" s="1"/>
  <c r="E12" i="2"/>
  <c r="I12" i="2"/>
  <c r="H12" i="2" s="1"/>
  <c r="G12" i="2" s="1"/>
  <c r="C13" i="2"/>
  <c r="D13" i="2"/>
  <c r="F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E15" i="2"/>
  <c r="I15" i="2"/>
  <c r="H15" i="2" s="1"/>
  <c r="G15" i="2" s="1"/>
  <c r="E16" i="2"/>
  <c r="I16" i="2"/>
  <c r="H16" i="2" s="1"/>
  <c r="E17" i="2"/>
  <c r="I17" i="2"/>
  <c r="H17" i="2" s="1"/>
  <c r="G17" i="2" s="1"/>
  <c r="E18" i="2"/>
  <c r="Q18" i="2" s="1"/>
  <c r="Q25" i="2" s="1"/>
  <c r="I18" i="2"/>
  <c r="H18" i="2" s="1"/>
  <c r="G18" i="2" s="1"/>
  <c r="R18" i="2" s="1"/>
  <c r="R25" i="2" s="1"/>
  <c r="E19" i="2"/>
  <c r="L19" i="2" s="1"/>
  <c r="L25" i="2" s="1"/>
  <c r="I19" i="2"/>
  <c r="H19" i="2" s="1"/>
  <c r="G19" i="2" s="1"/>
  <c r="M25" i="2" s="1"/>
  <c r="E20" i="2"/>
  <c r="H20" i="2"/>
  <c r="G20" i="2" s="1"/>
  <c r="E21" i="2"/>
  <c r="I21" i="2"/>
  <c r="H21" i="2" s="1"/>
  <c r="G21" i="2" s="1"/>
  <c r="E23" i="2"/>
  <c r="I23" i="2"/>
  <c r="H23" i="2" s="1"/>
  <c r="G23" i="2" s="1"/>
  <c r="E24" i="2"/>
  <c r="I24" i="2"/>
  <c r="H24" i="2" s="1"/>
  <c r="G24" i="2" s="1"/>
  <c r="C25" i="2"/>
  <c r="D25" i="2"/>
  <c r="F25" i="2"/>
  <c r="J25" i="2"/>
  <c r="K25" i="2"/>
  <c r="N25" i="2"/>
  <c r="O25" i="2"/>
  <c r="P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E27" i="2"/>
  <c r="I27" i="2"/>
  <c r="E28" i="2"/>
  <c r="I28" i="2"/>
  <c r="H28" i="2" s="1"/>
  <c r="G28" i="2" s="1"/>
  <c r="E29" i="2"/>
  <c r="I29" i="2"/>
  <c r="H29" i="2" s="1"/>
  <c r="G29" i="2" s="1"/>
  <c r="E47" i="2"/>
  <c r="I47" i="2"/>
  <c r="E48" i="2"/>
  <c r="I48" i="2"/>
  <c r="H48" i="2" s="1"/>
  <c r="G48" i="2" s="1"/>
  <c r="E49" i="2"/>
  <c r="H49" i="2"/>
  <c r="G49" i="2" s="1"/>
  <c r="E50" i="2"/>
  <c r="I50" i="2"/>
  <c r="H50" i="2" s="1"/>
  <c r="G50" i="2" s="1"/>
  <c r="E53" i="2"/>
  <c r="I53" i="2"/>
  <c r="H53" i="2" s="1"/>
  <c r="G53" i="2" s="1"/>
  <c r="E54" i="2"/>
  <c r="I54" i="2"/>
  <c r="H54" i="2" s="1"/>
  <c r="G54" i="2" s="1"/>
  <c r="E56" i="2"/>
  <c r="I56" i="2"/>
  <c r="H56" i="2" s="1"/>
  <c r="G56" i="2" s="1"/>
  <c r="E58" i="2"/>
  <c r="I58" i="2"/>
  <c r="H58" i="2" s="1"/>
  <c r="G58" i="2" s="1"/>
  <c r="C59" i="2"/>
  <c r="D59" i="2"/>
  <c r="F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E77" i="2"/>
  <c r="I77" i="2"/>
  <c r="H77" i="2" s="1"/>
  <c r="G77" i="2" s="1"/>
  <c r="E78" i="2"/>
  <c r="I78" i="2"/>
  <c r="H78" i="2" s="1"/>
  <c r="G78" i="2" s="1"/>
  <c r="F79" i="2"/>
  <c r="E81" i="2"/>
  <c r="I81" i="2"/>
  <c r="H81" i="2" s="1"/>
  <c r="G81" i="2" s="1"/>
  <c r="E82" i="2"/>
  <c r="I82" i="2"/>
  <c r="H82" i="2" s="1"/>
  <c r="G82" i="2" s="1"/>
  <c r="F83" i="2"/>
  <c r="H83" i="2"/>
  <c r="AD83" i="2"/>
  <c r="AE83" i="2"/>
  <c r="AF83" i="2"/>
  <c r="AG83" i="2"/>
  <c r="AH83" i="2"/>
  <c r="AI83" i="2"/>
  <c r="AJ83" i="2"/>
  <c r="AK83" i="2"/>
  <c r="AL83" i="2"/>
  <c r="AM83" i="2"/>
  <c r="I61" i="2"/>
  <c r="I62" i="2"/>
  <c r="H62" i="2" s="1"/>
  <c r="G62" i="2" s="1"/>
  <c r="I63" i="2"/>
  <c r="H63" i="2" s="1"/>
  <c r="G63" i="2" s="1"/>
  <c r="I64" i="2"/>
  <c r="H64" i="2" s="1"/>
  <c r="G64" i="2" s="1"/>
  <c r="I65" i="2"/>
  <c r="H65" i="2" s="1"/>
  <c r="G65" i="2" s="1"/>
  <c r="I66" i="2"/>
  <c r="H66" i="2" s="1"/>
  <c r="G66" i="2" s="1"/>
  <c r="I67" i="2"/>
  <c r="H67" i="2" s="1"/>
  <c r="G67" i="2" s="1"/>
  <c r="E68" i="2"/>
  <c r="I68" i="2"/>
  <c r="H68" i="2" s="1"/>
  <c r="G68" i="2" s="1"/>
  <c r="E69" i="2"/>
  <c r="I69" i="2"/>
  <c r="H69" i="2" s="1"/>
  <c r="G69" i="2" s="1"/>
  <c r="E70" i="2"/>
  <c r="I70" i="2"/>
  <c r="H70" i="2" s="1"/>
  <c r="G70" i="2" s="1"/>
  <c r="E71" i="2"/>
  <c r="I71" i="2"/>
  <c r="H71" i="2" s="1"/>
  <c r="G71" i="2" s="1"/>
  <c r="E72" i="2"/>
  <c r="I72" i="2"/>
  <c r="H72" i="2" s="1"/>
  <c r="G72" i="2" s="1"/>
  <c r="E73" i="2"/>
  <c r="I73" i="2"/>
  <c r="H73" i="2" s="1"/>
  <c r="G73" i="2" s="1"/>
  <c r="C74" i="2"/>
  <c r="D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99" i="2"/>
  <c r="AN100" i="2"/>
  <c r="H27" i="2" l="1"/>
  <c r="H37" i="2" s="1"/>
  <c r="I37" i="2"/>
  <c r="AJ94" i="2"/>
  <c r="AJ95" i="2"/>
  <c r="AJ96" i="2"/>
  <c r="AB94" i="2"/>
  <c r="AB95" i="2"/>
  <c r="AB96" i="2"/>
  <c r="D95" i="2"/>
  <c r="D96" i="2"/>
  <c r="D94" i="2"/>
  <c r="AM94" i="2"/>
  <c r="AM96" i="2"/>
  <c r="AM95" i="2"/>
  <c r="AI94" i="2"/>
  <c r="AI95" i="2"/>
  <c r="AI96" i="2"/>
  <c r="AA94" i="2"/>
  <c r="AA95" i="2"/>
  <c r="AA96" i="2"/>
  <c r="W94" i="2"/>
  <c r="W96" i="2"/>
  <c r="W95" i="2"/>
  <c r="O94" i="2"/>
  <c r="O96" i="2"/>
  <c r="O95" i="2"/>
  <c r="K94" i="2"/>
  <c r="K96" i="2"/>
  <c r="K95" i="2"/>
  <c r="C96" i="2"/>
  <c r="C95" i="2"/>
  <c r="C94" i="2"/>
  <c r="H47" i="2"/>
  <c r="I51" i="2"/>
  <c r="AL95" i="2"/>
  <c r="AL96" i="2"/>
  <c r="AL94" i="2"/>
  <c r="AH95" i="2"/>
  <c r="AH96" i="2"/>
  <c r="AH94" i="2"/>
  <c r="AD95" i="2"/>
  <c r="AD96" i="2"/>
  <c r="AD94" i="2"/>
  <c r="Z95" i="2"/>
  <c r="Z96" i="2"/>
  <c r="Z94" i="2"/>
  <c r="V95" i="2"/>
  <c r="V96" i="2"/>
  <c r="V94" i="2"/>
  <c r="R95" i="2"/>
  <c r="R96" i="2"/>
  <c r="R94" i="2"/>
  <c r="N95" i="2"/>
  <c r="N96" i="2"/>
  <c r="N94" i="2"/>
  <c r="J95" i="2"/>
  <c r="J94" i="2"/>
  <c r="J96" i="2"/>
  <c r="AF95" i="2"/>
  <c r="AF96" i="2"/>
  <c r="AF94" i="2"/>
  <c r="X95" i="2"/>
  <c r="X96" i="2"/>
  <c r="X94" i="2"/>
  <c r="T94" i="2"/>
  <c r="T95" i="2"/>
  <c r="T96" i="2"/>
  <c r="P95" i="2"/>
  <c r="P96" i="2"/>
  <c r="P94" i="2"/>
  <c r="L96" i="2"/>
  <c r="L94" i="2"/>
  <c r="L95" i="2"/>
  <c r="E37" i="2"/>
  <c r="AE94" i="2"/>
  <c r="AE96" i="2"/>
  <c r="AE95" i="2"/>
  <c r="S94" i="2"/>
  <c r="S95" i="2"/>
  <c r="S96" i="2"/>
  <c r="E51" i="2"/>
  <c r="AK96" i="2"/>
  <c r="AK95" i="2"/>
  <c r="AK94" i="2"/>
  <c r="AG96" i="2"/>
  <c r="AG94" i="2"/>
  <c r="AG95" i="2"/>
  <c r="AC96" i="2"/>
  <c r="AC94" i="2"/>
  <c r="AC95" i="2"/>
  <c r="Y96" i="2"/>
  <c r="Y95" i="2"/>
  <c r="Y94" i="2"/>
  <c r="U96" i="2"/>
  <c r="U94" i="2"/>
  <c r="U95" i="2"/>
  <c r="Q96" i="2"/>
  <c r="Q94" i="2"/>
  <c r="Q95" i="2"/>
  <c r="M96" i="2"/>
  <c r="M94" i="2"/>
  <c r="M95" i="2"/>
  <c r="F94" i="2"/>
  <c r="F96" i="2"/>
  <c r="F95" i="2"/>
  <c r="H61" i="2"/>
  <c r="G79" i="2"/>
  <c r="H79" i="2" s="1"/>
  <c r="I13" i="2"/>
  <c r="G83" i="2"/>
  <c r="E25" i="2"/>
  <c r="E13" i="2"/>
  <c r="E74" i="2"/>
  <c r="I59" i="2"/>
  <c r="H59" i="2" s="1"/>
  <c r="I74" i="2"/>
  <c r="E59" i="2"/>
  <c r="G27" i="2"/>
  <c r="G37" i="2" s="1"/>
  <c r="H25" i="2"/>
  <c r="G16" i="2"/>
  <c r="G25" i="2" s="1"/>
  <c r="G59" i="2"/>
  <c r="G11" i="2"/>
  <c r="G13" i="2" s="1"/>
  <c r="H13" i="2"/>
  <c r="I25" i="2"/>
  <c r="E94" i="2" l="1"/>
  <c r="E95" i="2"/>
  <c r="E96" i="2"/>
  <c r="I96" i="2"/>
  <c r="I95" i="2"/>
  <c r="I94" i="2"/>
  <c r="H96" i="2"/>
  <c r="G47" i="2"/>
  <c r="G51" i="2" s="1"/>
  <c r="H51" i="2"/>
  <c r="H95" i="2" s="1"/>
  <c r="H74" i="2"/>
  <c r="H94" i="2" s="1"/>
  <c r="G61" i="2"/>
  <c r="G74" i="2" l="1"/>
  <c r="G94" i="2" s="1"/>
  <c r="AN81" i="1"/>
  <c r="AN80" i="1"/>
  <c r="AM70" i="1"/>
  <c r="AL70" i="1"/>
  <c r="AK70" i="1"/>
  <c r="AJ70" i="1"/>
  <c r="AI70" i="1"/>
  <c r="AH70" i="1"/>
  <c r="AG70" i="1"/>
  <c r="AF70" i="1"/>
  <c r="AE70" i="1"/>
  <c r="AD70" i="1"/>
  <c r="H70" i="1"/>
  <c r="F70" i="1"/>
  <c r="I69" i="1"/>
  <c r="H69" i="1" s="1"/>
  <c r="G69" i="1" s="1"/>
  <c r="E69" i="1"/>
  <c r="I68" i="1"/>
  <c r="H68" i="1" s="1"/>
  <c r="E68" i="1"/>
  <c r="F66" i="1"/>
  <c r="I65" i="1"/>
  <c r="H65" i="1" s="1"/>
  <c r="G65" i="1" s="1"/>
  <c r="E65" i="1"/>
  <c r="I64" i="1"/>
  <c r="H64" i="1" s="1"/>
  <c r="G64" i="1" s="1"/>
  <c r="E64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F61" i="1"/>
  <c r="D61" i="1"/>
  <c r="C61" i="1"/>
  <c r="I60" i="1"/>
  <c r="H60" i="1" s="1"/>
  <c r="G60" i="1" s="1"/>
  <c r="E60" i="1"/>
  <c r="I59" i="1"/>
  <c r="H59" i="1" s="1"/>
  <c r="G59" i="1" s="1"/>
  <c r="E59" i="1"/>
  <c r="I57" i="1"/>
  <c r="H57" i="1" s="1"/>
  <c r="G57" i="1" s="1"/>
  <c r="E57" i="1"/>
  <c r="I56" i="1"/>
  <c r="H56" i="1" s="1"/>
  <c r="G56" i="1" s="1"/>
  <c r="E56" i="1"/>
  <c r="I53" i="1"/>
  <c r="H53" i="1" s="1"/>
  <c r="G53" i="1" s="1"/>
  <c r="E53" i="1"/>
  <c r="I52" i="1"/>
  <c r="H52" i="1" s="1"/>
  <c r="G52" i="1" s="1"/>
  <c r="E52" i="1"/>
  <c r="I50" i="1"/>
  <c r="H50" i="1" s="1"/>
  <c r="G50" i="1" s="1"/>
  <c r="E50" i="1"/>
  <c r="I49" i="1"/>
  <c r="H49" i="1" s="1"/>
  <c r="G49" i="1" s="1"/>
  <c r="E49" i="1"/>
  <c r="I48" i="1"/>
  <c r="H48" i="1" s="1"/>
  <c r="G48" i="1" s="1"/>
  <c r="E48" i="1"/>
  <c r="I47" i="1"/>
  <c r="H47" i="1" s="1"/>
  <c r="G47" i="1" s="1"/>
  <c r="E47" i="1"/>
  <c r="I46" i="1"/>
  <c r="E46" i="1"/>
  <c r="M37" i="1"/>
  <c r="L37" i="1"/>
  <c r="I29" i="1"/>
  <c r="H29" i="1" s="1"/>
  <c r="G29" i="1" s="1"/>
  <c r="E29" i="1"/>
  <c r="I28" i="1"/>
  <c r="E28" i="1"/>
  <c r="I27" i="1"/>
  <c r="E27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O25" i="1"/>
  <c r="N25" i="1"/>
  <c r="K25" i="1"/>
  <c r="J25" i="1"/>
  <c r="F25" i="1"/>
  <c r="D25" i="1"/>
  <c r="C25" i="1"/>
  <c r="I24" i="1"/>
  <c r="H24" i="1" s="1"/>
  <c r="G24" i="1" s="1"/>
  <c r="E24" i="1"/>
  <c r="I23" i="1"/>
  <c r="H23" i="1" s="1"/>
  <c r="G23" i="1" s="1"/>
  <c r="E23" i="1"/>
  <c r="I21" i="1"/>
  <c r="H21" i="1" s="1"/>
  <c r="G21" i="1" s="1"/>
  <c r="E21" i="1"/>
  <c r="I20" i="1"/>
  <c r="H20" i="1" s="1"/>
  <c r="G20" i="1" s="1"/>
  <c r="E20" i="1"/>
  <c r="I19" i="1"/>
  <c r="H19" i="1" s="1"/>
  <c r="G19" i="1" s="1"/>
  <c r="M19" i="1" s="1"/>
  <c r="M25" i="1" s="1"/>
  <c r="E19" i="1"/>
  <c r="L19" i="1" s="1"/>
  <c r="L25" i="1" s="1"/>
  <c r="I18" i="1"/>
  <c r="H18" i="1" s="1"/>
  <c r="G18" i="1" s="1"/>
  <c r="R18" i="1" s="1"/>
  <c r="R25" i="1" s="1"/>
  <c r="E18" i="1"/>
  <c r="Q18" i="1" s="1"/>
  <c r="Q25" i="1" s="1"/>
  <c r="I17" i="1"/>
  <c r="H17" i="1" s="1"/>
  <c r="G17" i="1" s="1"/>
  <c r="E17" i="1"/>
  <c r="I16" i="1"/>
  <c r="H16" i="1" s="1"/>
  <c r="G16" i="1" s="1"/>
  <c r="E16" i="1"/>
  <c r="I15" i="1"/>
  <c r="H15" i="1" s="1"/>
  <c r="E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F13" i="1"/>
  <c r="D13" i="1"/>
  <c r="C13" i="1"/>
  <c r="I12" i="1"/>
  <c r="H12" i="1" s="1"/>
  <c r="G12" i="1" s="1"/>
  <c r="E12" i="1"/>
  <c r="I11" i="1"/>
  <c r="H11" i="1" s="1"/>
  <c r="G11" i="1" s="1"/>
  <c r="E11" i="1"/>
  <c r="I10" i="1"/>
  <c r="H10" i="1" s="1"/>
  <c r="E10" i="1"/>
  <c r="D76" i="1" l="1"/>
  <c r="D77" i="1"/>
  <c r="D75" i="1"/>
  <c r="L76" i="1"/>
  <c r="L77" i="1"/>
  <c r="L75" i="1"/>
  <c r="T76" i="1"/>
  <c r="T77" i="1"/>
  <c r="T75" i="1"/>
  <c r="X76" i="1"/>
  <c r="X77" i="1"/>
  <c r="X75" i="1"/>
  <c r="AB76" i="1"/>
  <c r="AB77" i="1"/>
  <c r="AB75" i="1"/>
  <c r="AJ76" i="1"/>
  <c r="AJ77" i="1"/>
  <c r="AJ75" i="1"/>
  <c r="H46" i="1"/>
  <c r="I54" i="1"/>
  <c r="F76" i="1"/>
  <c r="F77" i="1"/>
  <c r="F75" i="1"/>
  <c r="M76" i="1"/>
  <c r="M77" i="1"/>
  <c r="M75" i="1"/>
  <c r="Q76" i="1"/>
  <c r="Q77" i="1"/>
  <c r="Q75" i="1"/>
  <c r="Y76" i="1"/>
  <c r="Y77" i="1"/>
  <c r="Y75" i="1"/>
  <c r="AC76" i="1"/>
  <c r="AC77" i="1"/>
  <c r="AC75" i="1"/>
  <c r="AG76" i="1"/>
  <c r="AG77" i="1"/>
  <c r="AG75" i="1"/>
  <c r="AK76" i="1"/>
  <c r="AK77" i="1"/>
  <c r="AK75" i="1"/>
  <c r="G95" i="2"/>
  <c r="J77" i="1"/>
  <c r="J76" i="1"/>
  <c r="J75" i="1"/>
  <c r="N75" i="1"/>
  <c r="N76" i="1"/>
  <c r="N77" i="1"/>
  <c r="R77" i="1"/>
  <c r="R76" i="1"/>
  <c r="R75" i="1"/>
  <c r="V76" i="1"/>
  <c r="V77" i="1"/>
  <c r="V75" i="1"/>
  <c r="Z76" i="1"/>
  <c r="Z77" i="1"/>
  <c r="Z75" i="1"/>
  <c r="AD77" i="1"/>
  <c r="AD76" i="1"/>
  <c r="AD75" i="1"/>
  <c r="AH75" i="1"/>
  <c r="AH76" i="1"/>
  <c r="AH77" i="1"/>
  <c r="AL77" i="1"/>
  <c r="AL76" i="1"/>
  <c r="AL75" i="1"/>
  <c r="G96" i="2"/>
  <c r="P76" i="1"/>
  <c r="P77" i="1"/>
  <c r="P75" i="1"/>
  <c r="AF76" i="1"/>
  <c r="AF77" i="1"/>
  <c r="AF75" i="1"/>
  <c r="U76" i="1"/>
  <c r="U77" i="1"/>
  <c r="U75" i="1"/>
  <c r="K76" i="1"/>
  <c r="K77" i="1"/>
  <c r="K75" i="1"/>
  <c r="O76" i="1"/>
  <c r="O77" i="1"/>
  <c r="O75" i="1"/>
  <c r="S76" i="1"/>
  <c r="S75" i="1"/>
  <c r="S77" i="1"/>
  <c r="W76" i="1"/>
  <c r="W77" i="1"/>
  <c r="W75" i="1"/>
  <c r="AA76" i="1"/>
  <c r="AA77" i="1"/>
  <c r="AA75" i="1"/>
  <c r="AE76" i="1"/>
  <c r="AE77" i="1"/>
  <c r="AE75" i="1"/>
  <c r="AI76" i="1"/>
  <c r="AI77" i="1"/>
  <c r="AI75" i="1"/>
  <c r="AM76" i="1"/>
  <c r="AM75" i="1"/>
  <c r="AM77" i="1"/>
  <c r="E54" i="1"/>
  <c r="C77" i="1"/>
  <c r="C76" i="1"/>
  <c r="C75" i="1"/>
  <c r="H27" i="1"/>
  <c r="I37" i="1"/>
  <c r="E37" i="1"/>
  <c r="E61" i="1"/>
  <c r="I61" i="1"/>
  <c r="H61" i="1" s="1"/>
  <c r="E25" i="1"/>
  <c r="G70" i="1"/>
  <c r="E13" i="1"/>
  <c r="G10" i="1"/>
  <c r="G13" i="1" s="1"/>
  <c r="H13" i="1"/>
  <c r="G61" i="1"/>
  <c r="G66" i="1"/>
  <c r="H66" i="1" s="1"/>
  <c r="G15" i="1"/>
  <c r="G25" i="1" s="1"/>
  <c r="H25" i="1"/>
  <c r="I25" i="1"/>
  <c r="G27" i="1"/>
  <c r="I13" i="1"/>
  <c r="H28" i="1"/>
  <c r="G28" i="1" s="1"/>
  <c r="E76" i="1" l="1"/>
  <c r="E77" i="1"/>
  <c r="E75" i="1"/>
  <c r="G46" i="1"/>
  <c r="G54" i="1" s="1"/>
  <c r="H54" i="1"/>
  <c r="I76" i="1"/>
  <c r="I77" i="1"/>
  <c r="I75" i="1"/>
  <c r="G77" i="1"/>
  <c r="G37" i="1"/>
  <c r="G75" i="1" s="1"/>
  <c r="H37" i="1"/>
  <c r="H77" i="1" s="1"/>
  <c r="H76" i="1" l="1"/>
  <c r="G76" i="1"/>
  <c r="H75" i="1"/>
</calcChain>
</file>

<file path=xl/sharedStrings.xml><?xml version="1.0" encoding="utf-8"?>
<sst xmlns="http://schemas.openxmlformats.org/spreadsheetml/2006/main" count="389" uniqueCount="142">
  <si>
    <t>PLAN  STUDIÓW STACJONARNYCH</t>
  </si>
  <si>
    <t>KIERUNEK WYCHOWANIE FIZYCZNE I STOPIEŃ</t>
  </si>
  <si>
    <t>Akademia Wychowania Fizycznego Józefa Piłsudskiego w Warszawie</t>
  </si>
  <si>
    <t>Wymiar godzin</t>
  </si>
  <si>
    <t>Zajęcia kontaktowe**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</si>
  <si>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</si>
  <si>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</si>
  <si>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</si>
  <si>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</si>
  <si>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</si>
  <si>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</si>
  <si>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</si>
  <si>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Og.</t>
  </si>
  <si>
    <t>w</t>
  </si>
  <si>
    <t>ćw</t>
  </si>
  <si>
    <t>k</t>
  </si>
  <si>
    <t>pw</t>
  </si>
  <si>
    <t>E</t>
  </si>
  <si>
    <t>I</t>
  </si>
  <si>
    <t>PRZEDMIOTY OGÓLNE</t>
  </si>
  <si>
    <t>Język obcy*</t>
  </si>
  <si>
    <t>E-6</t>
  </si>
  <si>
    <t>Z-3</t>
  </si>
  <si>
    <t>Bezpieczeństwo i higiena pracy oraz ergonomia</t>
  </si>
  <si>
    <t>Z-1</t>
  </si>
  <si>
    <t xml:space="preserve">RAZEM   </t>
  </si>
  <si>
    <t>II</t>
  </si>
  <si>
    <t>PRZEDMIOTY PODSTAWOWE</t>
  </si>
  <si>
    <t>Anatomia</t>
  </si>
  <si>
    <t>E-2</t>
  </si>
  <si>
    <t>Fizjologia</t>
  </si>
  <si>
    <t>E-3</t>
  </si>
  <si>
    <t>Antropologia</t>
  </si>
  <si>
    <t>E-4</t>
  </si>
  <si>
    <t>Biochemia</t>
  </si>
  <si>
    <t>Biologiczne podstawy rozwoju człowieka</t>
  </si>
  <si>
    <t>Pedagogika</t>
  </si>
  <si>
    <t>Psychologia</t>
  </si>
  <si>
    <t>Ochrona własności intelektualnej</t>
  </si>
  <si>
    <t>Z-4</t>
  </si>
  <si>
    <t>Teoria wf</t>
  </si>
  <si>
    <t>E-5</t>
  </si>
  <si>
    <t>III</t>
  </si>
  <si>
    <t>PRZEDMIOTY KIERUNKOWE</t>
  </si>
  <si>
    <t>Biomechanika</t>
  </si>
  <si>
    <t>Antropomotoryka</t>
  </si>
  <si>
    <t>Z-5</t>
  </si>
  <si>
    <t>Edukacja zdrowotna</t>
  </si>
  <si>
    <t>Z-6</t>
  </si>
  <si>
    <t>Metodyka wf</t>
  </si>
  <si>
    <t>Teoria i met. koszykówki</t>
  </si>
  <si>
    <t>Z-2</t>
  </si>
  <si>
    <t>Teoria i met. p. nożnej</t>
  </si>
  <si>
    <t>Teoria i met. piłki siatkowej</t>
  </si>
  <si>
    <t>Teoria i met. piłki ręcznej</t>
  </si>
  <si>
    <t>Teoria i met. gimnastyki</t>
  </si>
  <si>
    <r>
      <t>Gimnastyka artystyczna/Sporty walki*</t>
    </r>
    <r>
      <rPr>
        <sz val="8"/>
        <color indexed="10"/>
        <rFont val="Times New Roman"/>
        <family val="1"/>
        <charset val="238"/>
      </rPr>
      <t xml:space="preserve"> </t>
    </r>
  </si>
  <si>
    <t>Teoria i met. pływania</t>
  </si>
  <si>
    <t>Teoria i met. lekkoatletyki</t>
  </si>
  <si>
    <t>Rytmika i taniec*</t>
  </si>
  <si>
    <t>Zabawy i gry ruchowe*</t>
  </si>
  <si>
    <t>Ćw. kompensacyjno-korekcyjne</t>
  </si>
  <si>
    <t>Teoria sportu</t>
  </si>
  <si>
    <t>Historia kultury fizycznej</t>
  </si>
  <si>
    <t>E-1</t>
  </si>
  <si>
    <t>Emisja głosu</t>
  </si>
  <si>
    <t>Pierwsza pomoc przedmedyczna</t>
  </si>
  <si>
    <t>Żywienie człowieka</t>
  </si>
  <si>
    <t>Socjologia</t>
  </si>
  <si>
    <t>Zajęcia ruchowe do wyboru*</t>
  </si>
  <si>
    <t>Z-5,6</t>
  </si>
  <si>
    <t>Obozy*</t>
  </si>
  <si>
    <t>IV</t>
  </si>
  <si>
    <t>PRAKTYKI ZAWODOWE</t>
  </si>
  <si>
    <t>Praktyki wdrożeniowe</t>
  </si>
  <si>
    <t>Praktyki psychologiczno-pedagogiczne</t>
  </si>
  <si>
    <t>Praktyki pedagogiczne</t>
  </si>
  <si>
    <t>Praktyki specjalizacyjne*</t>
  </si>
  <si>
    <t>Teoria treningu sportowego</t>
  </si>
  <si>
    <t>Specjalizacja instruktorska (sportowa)</t>
  </si>
  <si>
    <t>SPECJALNOŚĆ REKREACYJNA</t>
  </si>
  <si>
    <t>Teoria i metodyka rekreacji</t>
  </si>
  <si>
    <t>Specjalizacja instruktorska (rekreacja)</t>
  </si>
  <si>
    <t>Przygotowanie obronne</t>
  </si>
  <si>
    <t>Praktyki w służbach mundurowych</t>
  </si>
  <si>
    <t>WF - INSTRUKTOR SPORTU</t>
  </si>
  <si>
    <t>WF - INSTRUKTOR REKREACJI</t>
  </si>
  <si>
    <t>WF</t>
  </si>
  <si>
    <t>ZALICZENIA</t>
  </si>
  <si>
    <t>EGZAMINY</t>
  </si>
  <si>
    <t>WF       w sł. mund.</t>
  </si>
  <si>
    <t>** zajęcia kontaktowe - suma godzin z udziałem prowadzącego i studenta (wykłady, ćwiczenia, zaliczenia i egzaminy, konsultacje)</t>
  </si>
  <si>
    <r>
      <t>Zajęcia ruchowe (do wyboru)</t>
    </r>
    <r>
      <rPr>
        <sz val="9"/>
        <rFont val="Times New Roman"/>
        <family val="1"/>
        <charset val="238"/>
      </rPr>
      <t>: atletyka terenowa, trening funkcjonalny, trening obwodowy, trening koordynacyjny, snorkeling, unihokej, tenis stołowy, skoki na trampolinie, taniec towarzyski, strzelectwo oraz inne propozycje katedr</t>
    </r>
  </si>
  <si>
    <t>PRZEDMIOTY MUNDUROWE</t>
  </si>
  <si>
    <t>Trening ogólnorozwojowy</t>
  </si>
  <si>
    <t>KIERUNEK WYCHOWANIE FIZYCZNE SPECJALNOŚĆ WF W SŁUŻBACH MUNDUROWYCH I STOPIEŃ</t>
  </si>
  <si>
    <t>V</t>
  </si>
  <si>
    <t>VI</t>
  </si>
  <si>
    <t>VIa</t>
  </si>
  <si>
    <t>VIb</t>
  </si>
  <si>
    <t>SPECJALIZACJA w SM</t>
  </si>
  <si>
    <t>RAZEM</t>
  </si>
  <si>
    <t>RAZEM   IR</t>
  </si>
  <si>
    <t>RAZEM   IS</t>
  </si>
  <si>
    <t>Z-2,3</t>
  </si>
  <si>
    <t>Specjalizacja korektywy i kompensacji</t>
  </si>
  <si>
    <t>SPECJALNOŚĆ *</t>
  </si>
  <si>
    <t>SPECJALNOŚĆ SPORTOWA</t>
  </si>
  <si>
    <t>SPECJALNOŚĆ KOREKTYWA I KOMPENSACJA</t>
  </si>
  <si>
    <t>Specjalizacja Korektywy i Kompensacji</t>
  </si>
  <si>
    <t>Profilaktyka zaburzeń rozwojowych</t>
  </si>
  <si>
    <t>Technologia informacyjna z elementami statystyki</t>
  </si>
  <si>
    <t>VIc</t>
  </si>
  <si>
    <t>VId</t>
  </si>
  <si>
    <t>WF - SPECJALIZACJA KOREKTYWY I KOMPENSACJI</t>
  </si>
  <si>
    <t>* zajęcia do wyboru przez studenta: pozycje: 1, 24, 27, 28, 38, 39, 44, specjalności i specjalizacje (zgodnie z ofertami poszczególnych zakładów)</t>
  </si>
  <si>
    <t>Podstawy dydaktyki</t>
  </si>
  <si>
    <t>Praktyki w edukacji wczesnoszkolnej</t>
  </si>
  <si>
    <t>Z-3,4,5,6</t>
  </si>
  <si>
    <t>Plenerowe formy gier zespołowych*</t>
  </si>
  <si>
    <t>Zaprawa wojskowa*</t>
  </si>
  <si>
    <t>Zapasy*</t>
  </si>
  <si>
    <t>Preorientacja w służbach mundurowych*</t>
  </si>
  <si>
    <t>Sporty walki*</t>
  </si>
  <si>
    <t>Walka wręcz bez broni*</t>
  </si>
  <si>
    <t>SERE "A"*</t>
  </si>
  <si>
    <t>Walka wręcz z bronią*</t>
  </si>
  <si>
    <t>Pływanie użytkowe*</t>
  </si>
  <si>
    <t>Medycyna katastrof*</t>
  </si>
  <si>
    <t>Survival militarny*</t>
  </si>
  <si>
    <t>Strzelanie*</t>
  </si>
  <si>
    <t>Sambo*</t>
  </si>
  <si>
    <t>Tory przeszkód formacji mundurowych*</t>
  </si>
  <si>
    <t>SPECJALNOŚĆ*</t>
  </si>
  <si>
    <t>56a</t>
  </si>
  <si>
    <t>56b</t>
  </si>
  <si>
    <t>DYDAKTYKA WYCHOWANIA FIZYCZNEGO</t>
  </si>
  <si>
    <t>Wydział Wychowania Fizycznego i Zdrowia w Białej Podlaskiej</t>
  </si>
  <si>
    <t>INSTRUKTOR SPORTU</t>
  </si>
  <si>
    <t>INSTRUKTOR REKREACJI</t>
  </si>
  <si>
    <t>SPECJALIZACJA KOREKTYWY I KOMPENSACJI</t>
  </si>
  <si>
    <t>Zał. nr 5 do Uchwały 5/2019/2020 z dn. 22.10.2019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</si>
</sst>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u/>
      <sz val="9"/>
      <name val="Times New Roman"/>
      <family val="1"/>
      <charset val="238"/>
    </font>
    <font>
      <b/>
      <sz val="8"/>
      <name val="Arial CE"/>
      <family val="2"/>
      <charset val="238"/>
    </font>
    <font>
      <b/>
      <sz val="8"/>
      <color rgb="FFFF0000"/>
      <name val="Times New Roman"/>
      <family val="1"/>
      <charset val="238"/>
    </font>
    <font>
      <b/>
      <sz val="8"/>
      <name val="Times New Roman"/>
      <family val="1"/>
    </font>
    <font>
      <b/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73" applyFont="0" applyBorder="0" applyAlignment="0"/>
  </cellStyleXfs>
  <cellXfs count="41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left"/>
    </xf>
    <xf numFmtId="0" fontId="10" fillId="3" borderId="18" xfId="0" applyFont="1" applyFill="1" applyBorder="1"/>
    <xf numFmtId="0" fontId="5" fillId="3" borderId="3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10" fillId="2" borderId="18" xfId="0" applyFont="1" applyFill="1" applyBorder="1" applyAlignment="1">
      <alignment wrapText="1"/>
    </xf>
    <xf numFmtId="0" fontId="10" fillId="2" borderId="18" xfId="0" applyFont="1" applyFill="1" applyBorder="1"/>
    <xf numFmtId="0" fontId="11" fillId="2" borderId="4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right" wrapText="1"/>
    </xf>
    <xf numFmtId="0" fontId="13" fillId="2" borderId="18" xfId="0" applyFont="1" applyFill="1" applyBorder="1"/>
    <xf numFmtId="0" fontId="10" fillId="0" borderId="18" xfId="0" applyFont="1" applyFill="1" applyBorder="1"/>
    <xf numFmtId="0" fontId="9" fillId="3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wrapText="1"/>
    </xf>
    <xf numFmtId="0" fontId="5" fillId="0" borderId="43" xfId="0" applyFont="1" applyFill="1" applyBorder="1" applyAlignment="1">
      <alignment horizontal="right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10" fillId="3" borderId="46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right"/>
    </xf>
    <xf numFmtId="0" fontId="5" fillId="3" borderId="35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63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right"/>
    </xf>
    <xf numFmtId="0" fontId="5" fillId="3" borderId="3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right"/>
    </xf>
    <xf numFmtId="0" fontId="5" fillId="2" borderId="3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10" fillId="0" borderId="37" xfId="0" applyFont="1" applyFill="1" applyBorder="1"/>
    <xf numFmtId="0" fontId="5" fillId="0" borderId="6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right"/>
    </xf>
    <xf numFmtId="0" fontId="10" fillId="2" borderId="46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9" fillId="0" borderId="68" xfId="0" applyFont="1" applyFill="1" applyBorder="1" applyAlignment="1">
      <alignment horizontal="left"/>
    </xf>
    <xf numFmtId="0" fontId="10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horizontal="right"/>
    </xf>
    <xf numFmtId="0" fontId="10" fillId="0" borderId="46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" borderId="36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/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15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5" fillId="3" borderId="43" xfId="0" applyFont="1" applyFill="1" applyBorder="1" applyAlignment="1">
      <alignment horizontal="right"/>
    </xf>
    <xf numFmtId="0" fontId="5" fillId="3" borderId="4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66" xfId="0" applyFont="1" applyFill="1" applyBorder="1"/>
    <xf numFmtId="0" fontId="5" fillId="0" borderId="6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3" borderId="36" xfId="0" applyFont="1" applyFill="1" applyBorder="1"/>
    <xf numFmtId="0" fontId="5" fillId="0" borderId="36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18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0" fillId="0" borderId="14" xfId="0" applyBorder="1"/>
    <xf numFmtId="0" fontId="0" fillId="0" borderId="45" xfId="0" applyBorder="1"/>
    <xf numFmtId="0" fontId="5" fillId="0" borderId="3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5" fillId="0" borderId="5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5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/>
    </xf>
    <xf numFmtId="0" fontId="5" fillId="3" borderId="68" xfId="0" applyFont="1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8" fillId="3" borderId="5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3" borderId="61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 wrapText="1"/>
    </xf>
    <xf numFmtId="0" fontId="18" fillId="3" borderId="16" xfId="0" applyFont="1" applyFill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9" fillId="3" borderId="34" xfId="0" applyFont="1" applyFill="1" applyBorder="1"/>
    <xf numFmtId="0" fontId="18" fillId="0" borderId="53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2" xfId="0" applyFont="1" applyFill="1" applyBorder="1"/>
    <xf numFmtId="0" fontId="10" fillId="3" borderId="36" xfId="0" applyFont="1" applyFill="1" applyBorder="1" applyAlignment="1">
      <alignment wrapText="1"/>
    </xf>
    <xf numFmtId="0" fontId="13" fillId="2" borderId="36" xfId="0" applyFont="1" applyFill="1" applyBorder="1"/>
    <xf numFmtId="0" fontId="10" fillId="2" borderId="36" xfId="0" applyFont="1" applyFill="1" applyBorder="1"/>
    <xf numFmtId="0" fontId="10" fillId="0" borderId="36" xfId="0" applyFont="1" applyFill="1" applyBorder="1"/>
    <xf numFmtId="0" fontId="10" fillId="2" borderId="55" xfId="0" applyFont="1" applyFill="1" applyBorder="1"/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center"/>
    </xf>
    <xf numFmtId="0" fontId="10" fillId="3" borderId="37" xfId="0" applyFont="1" applyFill="1" applyBorder="1"/>
    <xf numFmtId="0" fontId="5" fillId="3" borderId="0" xfId="0" applyFont="1" applyFill="1" applyBorder="1"/>
    <xf numFmtId="0" fontId="5" fillId="0" borderId="20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left" wrapText="1"/>
    </xf>
    <xf numFmtId="0" fontId="5" fillId="0" borderId="58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19" fillId="3" borderId="34" xfId="0" applyFont="1" applyFill="1" applyBorder="1" applyAlignment="1">
      <alignment horizontal="left"/>
    </xf>
    <xf numFmtId="0" fontId="19" fillId="3" borderId="33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wrapText="1"/>
    </xf>
    <xf numFmtId="0" fontId="20" fillId="0" borderId="0" xfId="0" applyFont="1" applyAlignment="1">
      <alignment horizontal="right" vertical="center"/>
    </xf>
  </cellXfs>
  <cellStyles count="2">
    <cellStyle name="mgr 2 lata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"/>
  <sheetViews>
    <sheetView zoomScale="80" zoomScaleNormal="80" workbookViewId="0">
      <selection activeCell="A4" sqref="A4:AN4"/>
    </sheetView>
  </sheetViews>
  <sheetFormatPr defaultRowHeight="12.75" x14ac:dyDescent="0.2"/>
  <cols>
    <col min="1" max="1" width="3.5703125" customWidth="1"/>
    <col min="2" max="2" width="27.85546875" customWidth="1"/>
    <col min="3" max="3" width="6.5703125" customWidth="1"/>
    <col min="4" max="4" width="5" customWidth="1"/>
    <col min="5" max="5" width="5.85546875" customWidth="1"/>
    <col min="6" max="6" width="7" customWidth="1"/>
    <col min="7" max="7" width="6.140625" customWidth="1"/>
    <col min="8" max="8" width="6.85546875" customWidth="1"/>
    <col min="9" max="9" width="5.85546875" customWidth="1"/>
    <col min="10" max="20" width="3.85546875" customWidth="1"/>
    <col min="21" max="24" width="4.42578125" customWidth="1"/>
    <col min="25" max="39" width="3.85546875" customWidth="1"/>
    <col min="40" max="40" width="8.42578125" customWidth="1"/>
    <col min="43" max="43" width="8.28515625" customWidth="1"/>
    <col min="44" max="44" width="7.85546875" customWidth="1"/>
  </cols>
  <sheetData>
    <row r="1" spans="1:40" ht="15.75" x14ac:dyDescent="0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</row>
    <row r="2" spans="1:40" ht="15.75" x14ac:dyDescent="0.25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</row>
    <row r="3" spans="1:40" ht="15.75" x14ac:dyDescent="0.25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</row>
    <row r="4" spans="1:40" ht="15.75" x14ac:dyDescent="0.25">
      <c r="A4" s="354" t="s">
        <v>137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</row>
    <row r="5" spans="1:40" ht="13.5" thickBot="1" x14ac:dyDescent="0.25">
      <c r="A5" s="1"/>
      <c r="B5" s="2"/>
      <c r="C5" s="2"/>
      <c r="D5" s="2"/>
      <c r="E5" s="2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 thickBot="1" x14ac:dyDescent="0.25">
      <c r="A6" s="4"/>
      <c r="B6" s="5">
        <v>25</v>
      </c>
      <c r="C6" s="355" t="s">
        <v>3</v>
      </c>
      <c r="D6" s="356"/>
      <c r="E6" s="356"/>
      <c r="F6" s="357" t="s">
        <v>4</v>
      </c>
      <c r="G6" s="360" t="s">
        <v>5</v>
      </c>
      <c r="H6" s="360" t="s">
        <v>6</v>
      </c>
      <c r="I6" s="363" t="s">
        <v>7</v>
      </c>
      <c r="J6" s="366" t="s">
        <v>8</v>
      </c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8"/>
      <c r="AN6" s="369" t="s">
        <v>9</v>
      </c>
    </row>
    <row r="7" spans="1:40" x14ac:dyDescent="0.2">
      <c r="A7" s="6"/>
      <c r="B7" s="7"/>
      <c r="C7" s="375" t="s">
        <v>10</v>
      </c>
      <c r="D7" s="389" t="s">
        <v>11</v>
      </c>
      <c r="E7" s="391" t="s">
        <v>12</v>
      </c>
      <c r="F7" s="358"/>
      <c r="G7" s="361"/>
      <c r="H7" s="361"/>
      <c r="I7" s="364"/>
      <c r="J7" s="372">
        <v>1</v>
      </c>
      <c r="K7" s="373"/>
      <c r="L7" s="373"/>
      <c r="M7" s="373"/>
      <c r="N7" s="374"/>
      <c r="O7" s="372">
        <v>2</v>
      </c>
      <c r="P7" s="373"/>
      <c r="Q7" s="373"/>
      <c r="R7" s="373"/>
      <c r="S7" s="374"/>
      <c r="T7" s="372">
        <v>3</v>
      </c>
      <c r="U7" s="373"/>
      <c r="V7" s="373"/>
      <c r="W7" s="373"/>
      <c r="X7" s="374"/>
      <c r="Y7" s="372">
        <v>4</v>
      </c>
      <c r="Z7" s="373"/>
      <c r="AA7" s="373"/>
      <c r="AB7" s="373"/>
      <c r="AC7" s="374"/>
      <c r="AD7" s="372">
        <v>5</v>
      </c>
      <c r="AE7" s="373"/>
      <c r="AF7" s="373"/>
      <c r="AG7" s="373"/>
      <c r="AH7" s="374"/>
      <c r="AI7" s="372">
        <v>6</v>
      </c>
      <c r="AJ7" s="373"/>
      <c r="AK7" s="373"/>
      <c r="AL7" s="373"/>
      <c r="AM7" s="374"/>
      <c r="AN7" s="370"/>
    </row>
    <row r="8" spans="1:40" ht="13.5" thickBot="1" x14ac:dyDescent="0.25">
      <c r="A8" s="6"/>
      <c r="B8" s="8">
        <v>25</v>
      </c>
      <c r="C8" s="376"/>
      <c r="D8" s="390"/>
      <c r="E8" s="392"/>
      <c r="F8" s="359"/>
      <c r="G8" s="362"/>
      <c r="H8" s="362"/>
      <c r="I8" s="365"/>
      <c r="J8" s="9" t="s">
        <v>13</v>
      </c>
      <c r="K8" s="10" t="s">
        <v>14</v>
      </c>
      <c r="L8" s="11" t="s">
        <v>15</v>
      </c>
      <c r="M8" s="11" t="s">
        <v>16</v>
      </c>
      <c r="N8" s="12" t="s">
        <v>17</v>
      </c>
      <c r="O8" s="9" t="s">
        <v>13</v>
      </c>
      <c r="P8" s="10" t="s">
        <v>14</v>
      </c>
      <c r="Q8" s="11" t="s">
        <v>15</v>
      </c>
      <c r="R8" s="11" t="s">
        <v>16</v>
      </c>
      <c r="S8" s="12" t="s">
        <v>17</v>
      </c>
      <c r="T8" s="9" t="s">
        <v>13</v>
      </c>
      <c r="U8" s="10" t="s">
        <v>14</v>
      </c>
      <c r="V8" s="11" t="s">
        <v>15</v>
      </c>
      <c r="W8" s="11" t="s">
        <v>16</v>
      </c>
      <c r="X8" s="12" t="s">
        <v>17</v>
      </c>
      <c r="Y8" s="9" t="s">
        <v>13</v>
      </c>
      <c r="Z8" s="10" t="s">
        <v>14</v>
      </c>
      <c r="AA8" s="11" t="s">
        <v>15</v>
      </c>
      <c r="AB8" s="11" t="s">
        <v>16</v>
      </c>
      <c r="AC8" s="12" t="s">
        <v>17</v>
      </c>
      <c r="AD8" s="9" t="s">
        <v>13</v>
      </c>
      <c r="AE8" s="10" t="s">
        <v>14</v>
      </c>
      <c r="AF8" s="11" t="s">
        <v>15</v>
      </c>
      <c r="AG8" s="11" t="s">
        <v>16</v>
      </c>
      <c r="AH8" s="12" t="s">
        <v>17</v>
      </c>
      <c r="AI8" s="9" t="s">
        <v>13</v>
      </c>
      <c r="AJ8" s="10" t="s">
        <v>14</v>
      </c>
      <c r="AK8" s="11" t="s">
        <v>15</v>
      </c>
      <c r="AL8" s="11" t="s">
        <v>16</v>
      </c>
      <c r="AM8" s="13" t="s">
        <v>17</v>
      </c>
      <c r="AN8" s="371"/>
    </row>
    <row r="9" spans="1:40" ht="13.5" thickBot="1" x14ac:dyDescent="0.25">
      <c r="A9" s="14" t="s">
        <v>18</v>
      </c>
      <c r="B9" s="15" t="s">
        <v>19</v>
      </c>
      <c r="C9" s="16"/>
      <c r="D9" s="16"/>
      <c r="E9" s="16"/>
      <c r="F9" s="17"/>
      <c r="G9" s="17"/>
      <c r="H9" s="17"/>
      <c r="I9" s="18"/>
      <c r="J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  <c r="AJ9" s="16"/>
      <c r="AK9" s="16"/>
      <c r="AL9" s="16"/>
      <c r="AM9" s="16"/>
      <c r="AN9" s="20"/>
    </row>
    <row r="10" spans="1:40" x14ac:dyDescent="0.2">
      <c r="A10" s="21">
        <v>1</v>
      </c>
      <c r="B10" s="22" t="s">
        <v>20</v>
      </c>
      <c r="C10" s="23">
        <v>0</v>
      </c>
      <c r="D10" s="24">
        <v>120</v>
      </c>
      <c r="E10" s="25">
        <f>SUM(C10:D10)</f>
        <v>120</v>
      </c>
      <c r="F10" s="26">
        <v>150</v>
      </c>
      <c r="G10" s="27">
        <f>H10-F10</f>
        <v>150</v>
      </c>
      <c r="H10" s="27">
        <f>$B$8*I10</f>
        <v>300</v>
      </c>
      <c r="I10" s="28">
        <f>SUM(N10,S10,X10,AC10,AH10,AM10)</f>
        <v>12</v>
      </c>
      <c r="J10" s="29">
        <v>0</v>
      </c>
      <c r="K10" s="24">
        <v>30</v>
      </c>
      <c r="L10" s="25">
        <v>5</v>
      </c>
      <c r="M10" s="25">
        <v>15</v>
      </c>
      <c r="N10" s="30">
        <v>2</v>
      </c>
      <c r="O10" s="23">
        <v>0</v>
      </c>
      <c r="P10" s="24">
        <v>30</v>
      </c>
      <c r="Q10" s="25">
        <v>5</v>
      </c>
      <c r="R10" s="25">
        <v>15</v>
      </c>
      <c r="S10" s="30">
        <v>2</v>
      </c>
      <c r="T10" s="31">
        <v>0</v>
      </c>
      <c r="U10" s="32">
        <v>15</v>
      </c>
      <c r="V10" s="33">
        <v>5</v>
      </c>
      <c r="W10" s="33">
        <v>30</v>
      </c>
      <c r="X10" s="30">
        <v>2</v>
      </c>
      <c r="Y10" s="31">
        <v>0</v>
      </c>
      <c r="Z10" s="24">
        <v>15</v>
      </c>
      <c r="AA10" s="25">
        <v>5</v>
      </c>
      <c r="AB10" s="25">
        <v>30</v>
      </c>
      <c r="AC10" s="30">
        <v>2</v>
      </c>
      <c r="AD10" s="23">
        <v>0</v>
      </c>
      <c r="AE10" s="32">
        <v>15</v>
      </c>
      <c r="AF10" s="33">
        <v>5</v>
      </c>
      <c r="AG10" s="33">
        <v>30</v>
      </c>
      <c r="AH10" s="30">
        <v>2</v>
      </c>
      <c r="AI10" s="23">
        <v>0</v>
      </c>
      <c r="AJ10" s="24">
        <v>15</v>
      </c>
      <c r="AK10" s="25">
        <v>5</v>
      </c>
      <c r="AL10" s="25">
        <v>30</v>
      </c>
      <c r="AM10" s="30">
        <v>2</v>
      </c>
      <c r="AN10" s="34" t="s">
        <v>21</v>
      </c>
    </row>
    <row r="11" spans="1:40" ht="22.5" x14ac:dyDescent="0.2">
      <c r="A11" s="35">
        <v>2</v>
      </c>
      <c r="B11" s="322" t="s">
        <v>111</v>
      </c>
      <c r="C11" s="37">
        <v>0</v>
      </c>
      <c r="D11" s="38">
        <v>30</v>
      </c>
      <c r="E11" s="25">
        <f>SUM(C11:D11)</f>
        <v>30</v>
      </c>
      <c r="F11" s="39">
        <v>35</v>
      </c>
      <c r="G11" s="38">
        <f>H11-F11</f>
        <v>15</v>
      </c>
      <c r="H11" s="38">
        <f>$B$8*I11</f>
        <v>50</v>
      </c>
      <c r="I11" s="40">
        <f>SUM(N11,S11,X11,AC11,AH11,AM11)</f>
        <v>2</v>
      </c>
      <c r="J11" s="41"/>
      <c r="K11" s="38"/>
      <c r="L11" s="42"/>
      <c r="M11" s="42"/>
      <c r="N11" s="40"/>
      <c r="O11" s="37"/>
      <c r="P11" s="38"/>
      <c r="Q11" s="42"/>
      <c r="R11" s="42"/>
      <c r="S11" s="40"/>
      <c r="T11" s="43">
        <v>0</v>
      </c>
      <c r="U11" s="44">
        <v>30</v>
      </c>
      <c r="V11" s="45">
        <v>5</v>
      </c>
      <c r="W11" s="45">
        <v>15</v>
      </c>
      <c r="X11" s="40">
        <v>2</v>
      </c>
      <c r="Y11" s="43"/>
      <c r="Z11" s="38"/>
      <c r="AA11" s="42"/>
      <c r="AB11" s="42"/>
      <c r="AC11" s="40"/>
      <c r="AD11" s="46"/>
      <c r="AE11" s="47"/>
      <c r="AF11" s="48"/>
      <c r="AG11" s="48"/>
      <c r="AH11" s="40"/>
      <c r="AI11" s="37"/>
      <c r="AJ11" s="38"/>
      <c r="AK11" s="42"/>
      <c r="AL11" s="42"/>
      <c r="AM11" s="40"/>
      <c r="AN11" s="49" t="s">
        <v>22</v>
      </c>
    </row>
    <row r="12" spans="1:40" ht="23.25" thickBot="1" x14ac:dyDescent="0.25">
      <c r="A12" s="21">
        <v>3</v>
      </c>
      <c r="B12" s="50" t="s">
        <v>23</v>
      </c>
      <c r="C12" s="9">
        <v>15</v>
      </c>
      <c r="D12" s="10">
        <v>0</v>
      </c>
      <c r="E12" s="51">
        <f>SUM(C12:D12)</f>
        <v>15</v>
      </c>
      <c r="F12" s="52">
        <v>20</v>
      </c>
      <c r="G12" s="53">
        <f>H12-F12</f>
        <v>30</v>
      </c>
      <c r="H12" s="53">
        <f>$B$8*I12</f>
        <v>50</v>
      </c>
      <c r="I12" s="54">
        <f>SUM(N12,S12,X12,AC12,AH12,AM12)</f>
        <v>2</v>
      </c>
      <c r="J12" s="55">
        <v>15</v>
      </c>
      <c r="K12" s="10">
        <v>0</v>
      </c>
      <c r="L12" s="11">
        <v>5</v>
      </c>
      <c r="M12" s="11">
        <v>30</v>
      </c>
      <c r="N12" s="12">
        <v>2</v>
      </c>
      <c r="O12" s="9"/>
      <c r="P12" s="10"/>
      <c r="Q12" s="11"/>
      <c r="R12" s="11"/>
      <c r="S12" s="12"/>
      <c r="T12" s="56"/>
      <c r="U12" s="57"/>
      <c r="V12" s="58"/>
      <c r="W12" s="58"/>
      <c r="X12" s="12"/>
      <c r="Y12" s="56"/>
      <c r="Z12" s="10"/>
      <c r="AA12" s="11"/>
      <c r="AB12" s="11"/>
      <c r="AC12" s="12"/>
      <c r="AD12" s="9"/>
      <c r="AE12" s="10"/>
      <c r="AF12" s="11"/>
      <c r="AG12" s="11"/>
      <c r="AH12" s="12"/>
      <c r="AI12" s="9"/>
      <c r="AJ12" s="10"/>
      <c r="AK12" s="11"/>
      <c r="AL12" s="11"/>
      <c r="AM12" s="12"/>
      <c r="AN12" s="59" t="s">
        <v>24</v>
      </c>
    </row>
    <row r="13" spans="1:40" ht="13.5" thickBot="1" x14ac:dyDescent="0.25">
      <c r="A13" s="21"/>
      <c r="B13" s="60" t="s">
        <v>25</v>
      </c>
      <c r="C13" s="61">
        <f>SUM(C10:C12)</f>
        <v>15</v>
      </c>
      <c r="D13" s="61">
        <f t="shared" ref="D13:AM13" si="0">SUM(D10:D12)</f>
        <v>150</v>
      </c>
      <c r="E13" s="61">
        <f t="shared" si="0"/>
        <v>165</v>
      </c>
      <c r="F13" s="62">
        <f t="shared" si="0"/>
        <v>205</v>
      </c>
      <c r="G13" s="62">
        <f t="shared" si="0"/>
        <v>195</v>
      </c>
      <c r="H13" s="62">
        <f t="shared" si="0"/>
        <v>400</v>
      </c>
      <c r="I13" s="63">
        <f t="shared" si="0"/>
        <v>16</v>
      </c>
      <c r="J13" s="61">
        <f t="shared" si="0"/>
        <v>15</v>
      </c>
      <c r="K13" s="61">
        <f t="shared" si="0"/>
        <v>30</v>
      </c>
      <c r="L13" s="61">
        <f t="shared" si="0"/>
        <v>10</v>
      </c>
      <c r="M13" s="61">
        <f t="shared" si="0"/>
        <v>45</v>
      </c>
      <c r="N13" s="64">
        <f t="shared" si="0"/>
        <v>4</v>
      </c>
      <c r="O13" s="61">
        <f t="shared" si="0"/>
        <v>0</v>
      </c>
      <c r="P13" s="61">
        <f t="shared" si="0"/>
        <v>30</v>
      </c>
      <c r="Q13" s="61">
        <f t="shared" si="0"/>
        <v>5</v>
      </c>
      <c r="R13" s="61">
        <f t="shared" si="0"/>
        <v>15</v>
      </c>
      <c r="S13" s="64">
        <f t="shared" si="0"/>
        <v>2</v>
      </c>
      <c r="T13" s="61">
        <f t="shared" si="0"/>
        <v>0</v>
      </c>
      <c r="U13" s="61">
        <f t="shared" si="0"/>
        <v>45</v>
      </c>
      <c r="V13" s="61">
        <f t="shared" si="0"/>
        <v>10</v>
      </c>
      <c r="W13" s="61">
        <f t="shared" si="0"/>
        <v>45</v>
      </c>
      <c r="X13" s="64">
        <f t="shared" si="0"/>
        <v>4</v>
      </c>
      <c r="Y13" s="61">
        <f t="shared" si="0"/>
        <v>0</v>
      </c>
      <c r="Z13" s="61">
        <f t="shared" si="0"/>
        <v>15</v>
      </c>
      <c r="AA13" s="61">
        <f t="shared" si="0"/>
        <v>5</v>
      </c>
      <c r="AB13" s="61">
        <f t="shared" si="0"/>
        <v>30</v>
      </c>
      <c r="AC13" s="65">
        <f t="shared" si="0"/>
        <v>2</v>
      </c>
      <c r="AD13" s="61">
        <f t="shared" si="0"/>
        <v>0</v>
      </c>
      <c r="AE13" s="61">
        <f t="shared" si="0"/>
        <v>15</v>
      </c>
      <c r="AF13" s="61">
        <f t="shared" si="0"/>
        <v>5</v>
      </c>
      <c r="AG13" s="61">
        <f t="shared" si="0"/>
        <v>30</v>
      </c>
      <c r="AH13" s="64">
        <f t="shared" si="0"/>
        <v>2</v>
      </c>
      <c r="AI13" s="61">
        <f t="shared" si="0"/>
        <v>0</v>
      </c>
      <c r="AJ13" s="61">
        <f t="shared" si="0"/>
        <v>15</v>
      </c>
      <c r="AK13" s="61">
        <f t="shared" si="0"/>
        <v>5</v>
      </c>
      <c r="AL13" s="61">
        <f t="shared" si="0"/>
        <v>30</v>
      </c>
      <c r="AM13" s="64">
        <f t="shared" si="0"/>
        <v>2</v>
      </c>
      <c r="AN13" s="61"/>
    </row>
    <row r="14" spans="1:40" ht="13.5" thickBot="1" x14ac:dyDescent="0.25">
      <c r="A14" s="21" t="s">
        <v>26</v>
      </c>
      <c r="B14" s="15" t="s">
        <v>27</v>
      </c>
      <c r="C14" s="16"/>
      <c r="D14" s="16"/>
      <c r="E14" s="16"/>
      <c r="F14" s="66"/>
      <c r="G14" s="66"/>
      <c r="H14" s="66"/>
      <c r="I14" s="7"/>
      <c r="J14" s="19"/>
      <c r="K14" s="15"/>
      <c r="L14" s="15"/>
      <c r="M14" s="15"/>
      <c r="N14" s="67"/>
      <c r="O14" s="15"/>
      <c r="P14" s="15"/>
      <c r="Q14" s="15"/>
      <c r="R14" s="15"/>
      <c r="S14" s="67"/>
      <c r="T14" s="15"/>
      <c r="U14" s="15"/>
      <c r="V14" s="15"/>
      <c r="W14" s="15"/>
      <c r="X14" s="67"/>
      <c r="Y14" s="15"/>
      <c r="Z14" s="15"/>
      <c r="AA14" s="15"/>
      <c r="AB14" s="15"/>
      <c r="AC14" s="67"/>
      <c r="AD14" s="15"/>
      <c r="AE14" s="15"/>
      <c r="AF14" s="15"/>
      <c r="AG14" s="15"/>
      <c r="AH14" s="67"/>
      <c r="AI14" s="16"/>
      <c r="AJ14" s="16"/>
      <c r="AK14" s="16"/>
      <c r="AL14" s="16"/>
      <c r="AM14" s="68"/>
      <c r="AN14" s="20"/>
    </row>
    <row r="15" spans="1:40" x14ac:dyDescent="0.2">
      <c r="A15" s="35">
        <v>4</v>
      </c>
      <c r="B15" s="22" t="s">
        <v>28</v>
      </c>
      <c r="C15" s="23">
        <v>15</v>
      </c>
      <c r="D15" s="24">
        <v>30</v>
      </c>
      <c r="E15" s="25">
        <f>SUM(C15:D15)</f>
        <v>45</v>
      </c>
      <c r="F15" s="26">
        <v>55</v>
      </c>
      <c r="G15" s="27">
        <f>H15-F15</f>
        <v>70</v>
      </c>
      <c r="H15" s="27">
        <f>$B$8*I15</f>
        <v>125</v>
      </c>
      <c r="I15" s="28">
        <f>SUM(N15,S15,X15,AC15,AH15,AM15)</f>
        <v>5</v>
      </c>
      <c r="J15" s="69">
        <v>15</v>
      </c>
      <c r="K15" s="32">
        <v>15</v>
      </c>
      <c r="L15" s="25">
        <v>5</v>
      </c>
      <c r="M15" s="25">
        <v>40</v>
      </c>
      <c r="N15" s="30">
        <v>3</v>
      </c>
      <c r="O15" s="31">
        <v>0</v>
      </c>
      <c r="P15" s="32">
        <v>15</v>
      </c>
      <c r="Q15" s="33">
        <v>5</v>
      </c>
      <c r="R15" s="33">
        <v>30</v>
      </c>
      <c r="S15" s="30">
        <v>2</v>
      </c>
      <c r="T15" s="31"/>
      <c r="U15" s="32"/>
      <c r="V15" s="33"/>
      <c r="W15" s="33"/>
      <c r="X15" s="30"/>
      <c r="Y15" s="31"/>
      <c r="Z15" s="32"/>
      <c r="AA15" s="33"/>
      <c r="AB15" s="33"/>
      <c r="AC15" s="30"/>
      <c r="AD15" s="31"/>
      <c r="AE15" s="32"/>
      <c r="AF15" s="33"/>
      <c r="AG15" s="33"/>
      <c r="AH15" s="30"/>
      <c r="AI15" s="31"/>
      <c r="AJ15" s="32"/>
      <c r="AK15" s="33"/>
      <c r="AL15" s="33"/>
      <c r="AM15" s="30"/>
      <c r="AN15" s="34" t="s">
        <v>29</v>
      </c>
    </row>
    <row r="16" spans="1:40" x14ac:dyDescent="0.2">
      <c r="A16" s="35">
        <v>5</v>
      </c>
      <c r="B16" s="70" t="s">
        <v>30</v>
      </c>
      <c r="C16" s="37">
        <v>15</v>
      </c>
      <c r="D16" s="38">
        <v>30</v>
      </c>
      <c r="E16" s="25">
        <f t="shared" ref="E16:E24" si="1">SUM(C16:D16)</f>
        <v>45</v>
      </c>
      <c r="F16" s="37">
        <v>50</v>
      </c>
      <c r="G16" s="38">
        <f t="shared" ref="G16:G24" si="2">H16-F16</f>
        <v>25</v>
      </c>
      <c r="H16" s="38">
        <f t="shared" ref="H16:H24" si="3">$B$8*I16</f>
        <v>75</v>
      </c>
      <c r="I16" s="40">
        <f t="shared" ref="I16:I24" si="4">SUM(N16,S16,X16,AC16,AH16,AM16)</f>
        <v>3</v>
      </c>
      <c r="J16" s="71"/>
      <c r="K16" s="44"/>
      <c r="L16" s="45"/>
      <c r="M16" s="45"/>
      <c r="N16" s="40"/>
      <c r="O16" s="43"/>
      <c r="P16" s="44"/>
      <c r="Q16" s="45"/>
      <c r="R16" s="45"/>
      <c r="S16" s="40"/>
      <c r="T16" s="43">
        <v>15</v>
      </c>
      <c r="U16" s="44">
        <v>30</v>
      </c>
      <c r="V16" s="45">
        <v>5</v>
      </c>
      <c r="W16" s="45">
        <v>25</v>
      </c>
      <c r="X16" s="40">
        <v>3</v>
      </c>
      <c r="Y16" s="43"/>
      <c r="Z16" s="44"/>
      <c r="AA16" s="45"/>
      <c r="AB16" s="45"/>
      <c r="AC16" s="40"/>
      <c r="AD16" s="43"/>
      <c r="AE16" s="44"/>
      <c r="AF16" s="45"/>
      <c r="AG16" s="45"/>
      <c r="AH16" s="40"/>
      <c r="AI16" s="43"/>
      <c r="AJ16" s="44"/>
      <c r="AK16" s="45"/>
      <c r="AL16" s="45"/>
      <c r="AM16" s="40"/>
      <c r="AN16" s="72" t="s">
        <v>31</v>
      </c>
    </row>
    <row r="17" spans="1:40" x14ac:dyDescent="0.2">
      <c r="A17" s="35">
        <v>6</v>
      </c>
      <c r="B17" s="36" t="s">
        <v>32</v>
      </c>
      <c r="C17" s="37">
        <v>15</v>
      </c>
      <c r="D17" s="38">
        <v>30</v>
      </c>
      <c r="E17" s="25">
        <f t="shared" si="1"/>
        <v>45</v>
      </c>
      <c r="F17" s="37">
        <v>50</v>
      </c>
      <c r="G17" s="38">
        <f t="shared" si="2"/>
        <v>25</v>
      </c>
      <c r="H17" s="38">
        <f t="shared" si="3"/>
        <v>75</v>
      </c>
      <c r="I17" s="40">
        <f t="shared" si="4"/>
        <v>3</v>
      </c>
      <c r="J17" s="71"/>
      <c r="K17" s="44"/>
      <c r="L17" s="45"/>
      <c r="M17" s="45"/>
      <c r="N17" s="40"/>
      <c r="O17" s="43"/>
      <c r="P17" s="44"/>
      <c r="Q17" s="45"/>
      <c r="R17" s="45"/>
      <c r="S17" s="40"/>
      <c r="T17" s="43"/>
      <c r="U17" s="44"/>
      <c r="V17" s="45"/>
      <c r="W17" s="45"/>
      <c r="X17" s="40"/>
      <c r="Y17" s="73">
        <v>15</v>
      </c>
      <c r="Z17" s="74">
        <v>30</v>
      </c>
      <c r="AA17" s="45">
        <v>5</v>
      </c>
      <c r="AB17" s="45">
        <v>25</v>
      </c>
      <c r="AC17" s="40">
        <v>3</v>
      </c>
      <c r="AD17" s="43"/>
      <c r="AE17" s="44"/>
      <c r="AF17" s="45"/>
      <c r="AG17" s="45"/>
      <c r="AH17" s="40"/>
      <c r="AI17" s="43"/>
      <c r="AJ17" s="44"/>
      <c r="AK17" s="45"/>
      <c r="AL17" s="45"/>
      <c r="AM17" s="40"/>
      <c r="AN17" s="72" t="s">
        <v>33</v>
      </c>
    </row>
    <row r="18" spans="1:40" x14ac:dyDescent="0.2">
      <c r="A18" s="35">
        <v>7</v>
      </c>
      <c r="B18" s="70" t="s">
        <v>34</v>
      </c>
      <c r="C18" s="37">
        <v>15</v>
      </c>
      <c r="D18" s="38">
        <v>30</v>
      </c>
      <c r="E18" s="25">
        <f t="shared" si="1"/>
        <v>45</v>
      </c>
      <c r="F18" s="37">
        <v>50</v>
      </c>
      <c r="G18" s="38">
        <f t="shared" si="2"/>
        <v>0</v>
      </c>
      <c r="H18" s="38">
        <f t="shared" si="3"/>
        <v>50</v>
      </c>
      <c r="I18" s="40">
        <f t="shared" si="4"/>
        <v>2</v>
      </c>
      <c r="J18" s="71"/>
      <c r="K18" s="44"/>
      <c r="L18" s="45"/>
      <c r="M18" s="45"/>
      <c r="N18" s="40"/>
      <c r="O18" s="43">
        <v>15</v>
      </c>
      <c r="P18" s="44">
        <v>30</v>
      </c>
      <c r="Q18" s="45">
        <f>F18-E18</f>
        <v>5</v>
      </c>
      <c r="R18" s="45">
        <f>G18</f>
        <v>0</v>
      </c>
      <c r="S18" s="40">
        <v>2</v>
      </c>
      <c r="T18" s="43"/>
      <c r="U18" s="44"/>
      <c r="V18" s="45"/>
      <c r="W18" s="45"/>
      <c r="X18" s="40"/>
      <c r="Y18" s="43"/>
      <c r="Z18" s="44"/>
      <c r="AA18" s="45"/>
      <c r="AB18" s="45"/>
      <c r="AC18" s="40"/>
      <c r="AD18" s="43"/>
      <c r="AE18" s="44"/>
      <c r="AF18" s="45"/>
      <c r="AG18" s="45"/>
      <c r="AH18" s="40"/>
      <c r="AI18" s="43"/>
      <c r="AJ18" s="44"/>
      <c r="AK18" s="45"/>
      <c r="AL18" s="45"/>
      <c r="AM18" s="40"/>
      <c r="AN18" s="72" t="s">
        <v>29</v>
      </c>
    </row>
    <row r="19" spans="1:40" x14ac:dyDescent="0.2">
      <c r="A19" s="35">
        <v>8</v>
      </c>
      <c r="B19" s="36" t="s">
        <v>35</v>
      </c>
      <c r="C19" s="37">
        <v>15</v>
      </c>
      <c r="D19" s="38">
        <v>15</v>
      </c>
      <c r="E19" s="25">
        <f t="shared" si="1"/>
        <v>30</v>
      </c>
      <c r="F19" s="37">
        <v>35</v>
      </c>
      <c r="G19" s="38">
        <f t="shared" si="2"/>
        <v>40</v>
      </c>
      <c r="H19" s="38">
        <f t="shared" si="3"/>
        <v>75</v>
      </c>
      <c r="I19" s="40">
        <f t="shared" si="4"/>
        <v>3</v>
      </c>
      <c r="J19" s="71">
        <v>15</v>
      </c>
      <c r="K19" s="44">
        <v>15</v>
      </c>
      <c r="L19" s="25">
        <f>F19-E19</f>
        <v>5</v>
      </c>
      <c r="M19" s="25">
        <f>G19</f>
        <v>40</v>
      </c>
      <c r="N19" s="40">
        <v>3</v>
      </c>
      <c r="O19" s="43"/>
      <c r="P19" s="44"/>
      <c r="Q19" s="45"/>
      <c r="R19" s="45"/>
      <c r="S19" s="40"/>
      <c r="T19" s="43"/>
      <c r="U19" s="44"/>
      <c r="V19" s="45"/>
      <c r="W19" s="45"/>
      <c r="X19" s="40"/>
      <c r="Y19" s="43"/>
      <c r="Z19" s="44"/>
      <c r="AA19" s="45"/>
      <c r="AB19" s="45"/>
      <c r="AC19" s="40"/>
      <c r="AD19" s="43"/>
      <c r="AE19" s="44"/>
      <c r="AF19" s="45"/>
      <c r="AG19" s="45"/>
      <c r="AH19" s="40"/>
      <c r="AI19" s="43"/>
      <c r="AJ19" s="44"/>
      <c r="AK19" s="45"/>
      <c r="AL19" s="45"/>
      <c r="AM19" s="40"/>
      <c r="AN19" s="49" t="s">
        <v>24</v>
      </c>
    </row>
    <row r="20" spans="1:40" x14ac:dyDescent="0.2">
      <c r="A20" s="35">
        <v>9</v>
      </c>
      <c r="B20" s="75" t="s">
        <v>36</v>
      </c>
      <c r="C20" s="37">
        <v>45</v>
      </c>
      <c r="D20" s="38">
        <v>45</v>
      </c>
      <c r="E20" s="25">
        <f t="shared" si="1"/>
        <v>90</v>
      </c>
      <c r="F20" s="37">
        <v>95</v>
      </c>
      <c r="G20" s="38">
        <f t="shared" si="2"/>
        <v>30</v>
      </c>
      <c r="H20" s="38">
        <f t="shared" si="3"/>
        <v>125</v>
      </c>
      <c r="I20" s="40">
        <f t="shared" si="4"/>
        <v>5</v>
      </c>
      <c r="J20" s="71">
        <v>30</v>
      </c>
      <c r="K20" s="44">
        <v>30</v>
      </c>
      <c r="L20" s="45">
        <v>0</v>
      </c>
      <c r="M20" s="45">
        <v>15</v>
      </c>
      <c r="N20" s="40">
        <v>3</v>
      </c>
      <c r="O20" s="43">
        <v>15</v>
      </c>
      <c r="P20" s="44">
        <v>15</v>
      </c>
      <c r="Q20" s="45">
        <v>5</v>
      </c>
      <c r="R20" s="45">
        <v>15</v>
      </c>
      <c r="S20" s="40">
        <v>2</v>
      </c>
      <c r="T20" s="43"/>
      <c r="U20" s="44"/>
      <c r="V20" s="45"/>
      <c r="W20" s="45"/>
      <c r="X20" s="40"/>
      <c r="Y20" s="43"/>
      <c r="Z20" s="44"/>
      <c r="AA20" s="45"/>
      <c r="AB20" s="45"/>
      <c r="AC20" s="40"/>
      <c r="AD20" s="43"/>
      <c r="AE20" s="44"/>
      <c r="AF20" s="45"/>
      <c r="AG20" s="45"/>
      <c r="AH20" s="40"/>
      <c r="AI20" s="43"/>
      <c r="AJ20" s="44"/>
      <c r="AK20" s="45"/>
      <c r="AL20" s="45"/>
      <c r="AM20" s="40"/>
      <c r="AN20" s="72" t="s">
        <v>29</v>
      </c>
    </row>
    <row r="21" spans="1:40" x14ac:dyDescent="0.2">
      <c r="A21" s="35">
        <v>10</v>
      </c>
      <c r="B21" s="75" t="s">
        <v>37</v>
      </c>
      <c r="C21" s="37">
        <v>45</v>
      </c>
      <c r="D21" s="38">
        <v>45</v>
      </c>
      <c r="E21" s="25">
        <f t="shared" si="1"/>
        <v>90</v>
      </c>
      <c r="F21" s="37">
        <v>95</v>
      </c>
      <c r="G21" s="38">
        <f t="shared" si="2"/>
        <v>30</v>
      </c>
      <c r="H21" s="38">
        <f t="shared" si="3"/>
        <v>125</v>
      </c>
      <c r="I21" s="40">
        <f t="shared" si="4"/>
        <v>5</v>
      </c>
      <c r="J21" s="71">
        <v>30</v>
      </c>
      <c r="K21" s="44">
        <v>30</v>
      </c>
      <c r="L21" s="25">
        <v>0</v>
      </c>
      <c r="M21" s="25">
        <v>15</v>
      </c>
      <c r="N21" s="40">
        <v>3</v>
      </c>
      <c r="O21" s="43">
        <v>15</v>
      </c>
      <c r="P21" s="44">
        <v>15</v>
      </c>
      <c r="Q21" s="45">
        <v>5</v>
      </c>
      <c r="R21" s="45">
        <v>15</v>
      </c>
      <c r="S21" s="40">
        <v>2</v>
      </c>
      <c r="T21" s="43"/>
      <c r="U21" s="44"/>
      <c r="V21" s="45"/>
      <c r="W21" s="45"/>
      <c r="X21" s="40"/>
      <c r="Y21" s="43"/>
      <c r="Z21" s="44"/>
      <c r="AA21" s="45"/>
      <c r="AB21" s="45"/>
      <c r="AC21" s="40"/>
      <c r="AD21" s="43"/>
      <c r="AE21" s="44"/>
      <c r="AF21" s="45"/>
      <c r="AG21" s="45"/>
      <c r="AH21" s="40"/>
      <c r="AI21" s="43"/>
      <c r="AJ21" s="44"/>
      <c r="AK21" s="45"/>
      <c r="AL21" s="45"/>
      <c r="AM21" s="40"/>
      <c r="AN21" s="72" t="s">
        <v>29</v>
      </c>
    </row>
    <row r="22" spans="1:40" x14ac:dyDescent="0.2">
      <c r="A22" s="35">
        <v>11</v>
      </c>
      <c r="B22" s="75" t="s">
        <v>116</v>
      </c>
      <c r="C22" s="37">
        <v>30</v>
      </c>
      <c r="D22" s="38">
        <v>30</v>
      </c>
      <c r="E22" s="25">
        <v>60</v>
      </c>
      <c r="F22" s="37">
        <v>65</v>
      </c>
      <c r="G22" s="38">
        <v>10</v>
      </c>
      <c r="H22" s="38">
        <v>75</v>
      </c>
      <c r="I22" s="40">
        <v>3</v>
      </c>
      <c r="J22" s="71"/>
      <c r="K22" s="44"/>
      <c r="L22" s="25"/>
      <c r="M22" s="25"/>
      <c r="N22" s="40"/>
      <c r="O22" s="43">
        <v>30</v>
      </c>
      <c r="P22" s="44">
        <v>30</v>
      </c>
      <c r="Q22" s="45">
        <v>5</v>
      </c>
      <c r="R22" s="45">
        <v>10</v>
      </c>
      <c r="S22" s="40">
        <v>3</v>
      </c>
      <c r="T22" s="43"/>
      <c r="U22" s="44"/>
      <c r="V22" s="45"/>
      <c r="W22" s="45"/>
      <c r="X22" s="40"/>
      <c r="Y22" s="43"/>
      <c r="Z22" s="44"/>
      <c r="AA22" s="45"/>
      <c r="AB22" s="45"/>
      <c r="AC22" s="40"/>
      <c r="AD22" s="43"/>
      <c r="AE22" s="44"/>
      <c r="AF22" s="45"/>
      <c r="AG22" s="45"/>
      <c r="AH22" s="40"/>
      <c r="AI22" s="43"/>
      <c r="AJ22" s="44"/>
      <c r="AK22" s="45"/>
      <c r="AL22" s="45"/>
      <c r="AM22" s="40"/>
      <c r="AN22" s="49" t="s">
        <v>51</v>
      </c>
    </row>
    <row r="23" spans="1:40" x14ac:dyDescent="0.2">
      <c r="A23" s="35">
        <v>12</v>
      </c>
      <c r="B23" s="75" t="s">
        <v>38</v>
      </c>
      <c r="C23" s="37">
        <v>15</v>
      </c>
      <c r="D23" s="38">
        <v>0</v>
      </c>
      <c r="E23" s="25">
        <f t="shared" si="1"/>
        <v>15</v>
      </c>
      <c r="F23" s="37">
        <v>20</v>
      </c>
      <c r="G23" s="38">
        <f t="shared" si="2"/>
        <v>30</v>
      </c>
      <c r="H23" s="38">
        <f t="shared" si="3"/>
        <v>50</v>
      </c>
      <c r="I23" s="40">
        <f t="shared" si="4"/>
        <v>2</v>
      </c>
      <c r="J23" s="71"/>
      <c r="K23" s="44"/>
      <c r="L23" s="45"/>
      <c r="M23" s="45"/>
      <c r="N23" s="40"/>
      <c r="O23" s="43"/>
      <c r="P23" s="44"/>
      <c r="Q23" s="45"/>
      <c r="R23" s="45"/>
      <c r="S23" s="40"/>
      <c r="T23" s="43"/>
      <c r="U23" s="44"/>
      <c r="V23" s="45"/>
      <c r="W23" s="45"/>
      <c r="X23" s="40"/>
      <c r="Y23" s="43">
        <v>15</v>
      </c>
      <c r="Z23" s="44">
        <v>0</v>
      </c>
      <c r="AA23" s="45">
        <v>5</v>
      </c>
      <c r="AB23" s="45">
        <v>30</v>
      </c>
      <c r="AC23" s="40">
        <v>2</v>
      </c>
      <c r="AD23" s="43"/>
      <c r="AE23" s="44"/>
      <c r="AF23" s="45"/>
      <c r="AG23" s="45"/>
      <c r="AH23" s="40"/>
      <c r="AI23" s="43"/>
      <c r="AJ23" s="44"/>
      <c r="AK23" s="45"/>
      <c r="AL23" s="45"/>
      <c r="AM23" s="40"/>
      <c r="AN23" s="49" t="s">
        <v>39</v>
      </c>
    </row>
    <row r="24" spans="1:40" ht="13.5" thickBot="1" x14ac:dyDescent="0.25">
      <c r="A24" s="35">
        <v>13</v>
      </c>
      <c r="B24" s="76" t="s">
        <v>40</v>
      </c>
      <c r="C24" s="37">
        <v>15</v>
      </c>
      <c r="D24" s="38">
        <v>15</v>
      </c>
      <c r="E24" s="25">
        <f t="shared" si="1"/>
        <v>30</v>
      </c>
      <c r="F24" s="37">
        <v>35</v>
      </c>
      <c r="G24" s="38">
        <f t="shared" si="2"/>
        <v>15</v>
      </c>
      <c r="H24" s="38">
        <f t="shared" si="3"/>
        <v>50</v>
      </c>
      <c r="I24" s="40">
        <f t="shared" si="4"/>
        <v>2</v>
      </c>
      <c r="J24" s="71"/>
      <c r="K24" s="44"/>
      <c r="L24" s="45"/>
      <c r="M24" s="45"/>
      <c r="N24" s="40"/>
      <c r="O24" s="43"/>
      <c r="P24" s="44"/>
      <c r="Q24" s="45"/>
      <c r="R24" s="45"/>
      <c r="S24" s="40"/>
      <c r="T24" s="43"/>
      <c r="U24" s="44"/>
      <c r="V24" s="45"/>
      <c r="W24" s="45"/>
      <c r="X24" s="40"/>
      <c r="Y24" s="43"/>
      <c r="Z24" s="44"/>
      <c r="AA24" s="45"/>
      <c r="AB24" s="45"/>
      <c r="AC24" s="40"/>
      <c r="AD24" s="43">
        <v>15</v>
      </c>
      <c r="AE24" s="44">
        <v>15</v>
      </c>
      <c r="AF24" s="45">
        <v>5</v>
      </c>
      <c r="AG24" s="45">
        <v>15</v>
      </c>
      <c r="AH24" s="40">
        <v>2</v>
      </c>
      <c r="AI24" s="43"/>
      <c r="AJ24" s="44"/>
      <c r="AK24" s="45"/>
      <c r="AL24" s="45"/>
      <c r="AM24" s="40"/>
      <c r="AN24" s="72" t="s">
        <v>41</v>
      </c>
    </row>
    <row r="25" spans="1:40" ht="13.5" thickBot="1" x14ac:dyDescent="0.25">
      <c r="A25" s="35"/>
      <c r="B25" s="77" t="s">
        <v>25</v>
      </c>
      <c r="C25" s="78">
        <f t="shared" ref="C25:AM25" si="5">SUM(C15:C24)</f>
        <v>225</v>
      </c>
      <c r="D25" s="78">
        <f t="shared" si="5"/>
        <v>270</v>
      </c>
      <c r="E25" s="78">
        <f t="shared" si="5"/>
        <v>495</v>
      </c>
      <c r="F25" s="61">
        <f t="shared" si="5"/>
        <v>550</v>
      </c>
      <c r="G25" s="79">
        <f t="shared" si="5"/>
        <v>275</v>
      </c>
      <c r="H25" s="79">
        <f t="shared" si="5"/>
        <v>825</v>
      </c>
      <c r="I25" s="80">
        <f t="shared" si="5"/>
        <v>33</v>
      </c>
      <c r="J25" s="81">
        <f t="shared" si="5"/>
        <v>90</v>
      </c>
      <c r="K25" s="78">
        <f t="shared" si="5"/>
        <v>90</v>
      </c>
      <c r="L25" s="78">
        <f t="shared" si="5"/>
        <v>10</v>
      </c>
      <c r="M25" s="78">
        <f t="shared" si="5"/>
        <v>110</v>
      </c>
      <c r="N25" s="82">
        <f t="shared" si="5"/>
        <v>12</v>
      </c>
      <c r="O25" s="78">
        <f t="shared" si="5"/>
        <v>75</v>
      </c>
      <c r="P25" s="78">
        <f t="shared" si="5"/>
        <v>105</v>
      </c>
      <c r="Q25" s="78">
        <f t="shared" si="5"/>
        <v>25</v>
      </c>
      <c r="R25" s="78">
        <f t="shared" si="5"/>
        <v>70</v>
      </c>
      <c r="S25" s="82">
        <f t="shared" si="5"/>
        <v>11</v>
      </c>
      <c r="T25" s="78">
        <f t="shared" si="5"/>
        <v>15</v>
      </c>
      <c r="U25" s="78">
        <f t="shared" si="5"/>
        <v>30</v>
      </c>
      <c r="V25" s="78">
        <f t="shared" si="5"/>
        <v>5</v>
      </c>
      <c r="W25" s="78">
        <f t="shared" si="5"/>
        <v>25</v>
      </c>
      <c r="X25" s="82">
        <f t="shared" si="5"/>
        <v>3</v>
      </c>
      <c r="Y25" s="78">
        <f t="shared" si="5"/>
        <v>30</v>
      </c>
      <c r="Z25" s="78">
        <f t="shared" si="5"/>
        <v>30</v>
      </c>
      <c r="AA25" s="78">
        <f t="shared" si="5"/>
        <v>10</v>
      </c>
      <c r="AB25" s="78">
        <f t="shared" si="5"/>
        <v>55</v>
      </c>
      <c r="AC25" s="82">
        <f t="shared" si="5"/>
        <v>5</v>
      </c>
      <c r="AD25" s="78">
        <f t="shared" si="5"/>
        <v>15</v>
      </c>
      <c r="AE25" s="78">
        <f t="shared" si="5"/>
        <v>15</v>
      </c>
      <c r="AF25" s="78">
        <f t="shared" si="5"/>
        <v>5</v>
      </c>
      <c r="AG25" s="78">
        <f t="shared" si="5"/>
        <v>15</v>
      </c>
      <c r="AH25" s="82">
        <f t="shared" si="5"/>
        <v>2</v>
      </c>
      <c r="AI25" s="78">
        <f t="shared" si="5"/>
        <v>0</v>
      </c>
      <c r="AJ25" s="78">
        <f t="shared" si="5"/>
        <v>0</v>
      </c>
      <c r="AK25" s="78">
        <f t="shared" si="5"/>
        <v>0</v>
      </c>
      <c r="AL25" s="78">
        <f t="shared" si="5"/>
        <v>0</v>
      </c>
      <c r="AM25" s="82">
        <f t="shared" si="5"/>
        <v>0</v>
      </c>
      <c r="AN25" s="18"/>
    </row>
    <row r="26" spans="1:40" ht="13.5" thickBot="1" x14ac:dyDescent="0.25">
      <c r="A26" s="35" t="s">
        <v>42</v>
      </c>
      <c r="B26" s="77" t="s">
        <v>43</v>
      </c>
      <c r="C26" s="83"/>
      <c r="D26" s="83"/>
      <c r="E26" s="83"/>
      <c r="F26" s="66"/>
      <c r="G26" s="66"/>
      <c r="H26" s="66"/>
      <c r="I26" s="84"/>
      <c r="J26" s="19"/>
      <c r="K26" s="15"/>
      <c r="L26" s="15"/>
      <c r="M26" s="15"/>
      <c r="N26" s="67"/>
      <c r="O26" s="15"/>
      <c r="P26" s="15"/>
      <c r="Q26" s="15"/>
      <c r="R26" s="15"/>
      <c r="S26" s="67"/>
      <c r="T26" s="15"/>
      <c r="U26" s="15"/>
      <c r="V26" s="15"/>
      <c r="W26" s="15"/>
      <c r="X26" s="67"/>
      <c r="Y26" s="15"/>
      <c r="Z26" s="15"/>
      <c r="AA26" s="15"/>
      <c r="AB26" s="15"/>
      <c r="AC26" s="67"/>
      <c r="AD26" s="15"/>
      <c r="AE26" s="15"/>
      <c r="AF26" s="15"/>
      <c r="AG26" s="15"/>
      <c r="AH26" s="67"/>
      <c r="AI26" s="16"/>
      <c r="AJ26" s="16"/>
      <c r="AK26" s="16"/>
      <c r="AL26" s="16"/>
      <c r="AM26" s="68"/>
      <c r="AN26" s="20"/>
    </row>
    <row r="27" spans="1:40" x14ac:dyDescent="0.2">
      <c r="A27" s="35">
        <v>14</v>
      </c>
      <c r="B27" s="85" t="s">
        <v>44</v>
      </c>
      <c r="C27" s="26">
        <v>15</v>
      </c>
      <c r="D27" s="27">
        <v>30</v>
      </c>
      <c r="E27" s="86">
        <f>SUM(C27:D27)</f>
        <v>45</v>
      </c>
      <c r="F27" s="26">
        <v>50</v>
      </c>
      <c r="G27" s="27">
        <f t="shared" ref="G27:G53" si="6">H27-F27</f>
        <v>25</v>
      </c>
      <c r="H27" s="27">
        <f t="shared" ref="H27:H53" si="7">$B$8*I27</f>
        <v>75</v>
      </c>
      <c r="I27" s="28">
        <f t="shared" ref="I27:I53" si="8">SUM(N27,S27,X27,AC27,AH27,AM27)</f>
        <v>3</v>
      </c>
      <c r="J27" s="69"/>
      <c r="K27" s="32"/>
      <c r="L27" s="33"/>
      <c r="M27" s="33"/>
      <c r="N27" s="30"/>
      <c r="O27" s="31"/>
      <c r="P27" s="32"/>
      <c r="Q27" s="33"/>
      <c r="R27" s="33"/>
      <c r="S27" s="30"/>
      <c r="T27" s="31">
        <v>15</v>
      </c>
      <c r="U27" s="32">
        <v>30</v>
      </c>
      <c r="V27" s="33">
        <v>5</v>
      </c>
      <c r="W27" s="33">
        <v>25</v>
      </c>
      <c r="X27" s="30">
        <v>3</v>
      </c>
      <c r="Y27" s="87"/>
      <c r="Z27" s="88"/>
      <c r="AA27" s="89"/>
      <c r="AB27" s="89"/>
      <c r="AC27" s="28"/>
      <c r="AD27" s="31"/>
      <c r="AE27" s="32"/>
      <c r="AF27" s="33"/>
      <c r="AG27" s="33"/>
      <c r="AH27" s="30"/>
      <c r="AI27" s="31"/>
      <c r="AJ27" s="32"/>
      <c r="AK27" s="33"/>
      <c r="AL27" s="33"/>
      <c r="AM27" s="90"/>
      <c r="AN27" s="91" t="s">
        <v>31</v>
      </c>
    </row>
    <row r="28" spans="1:40" x14ac:dyDescent="0.2">
      <c r="A28" s="35">
        <v>15</v>
      </c>
      <c r="B28" s="76" t="s">
        <v>45</v>
      </c>
      <c r="C28" s="37">
        <v>30</v>
      </c>
      <c r="D28" s="38">
        <v>15</v>
      </c>
      <c r="E28" s="42">
        <f t="shared" ref="E28:E53" si="9">SUM(C28:D28)</f>
        <v>45</v>
      </c>
      <c r="F28" s="37">
        <v>50</v>
      </c>
      <c r="G28" s="38">
        <f t="shared" si="6"/>
        <v>0</v>
      </c>
      <c r="H28" s="38">
        <f t="shared" si="7"/>
        <v>50</v>
      </c>
      <c r="I28" s="40">
        <f t="shared" si="8"/>
        <v>2</v>
      </c>
      <c r="J28" s="71"/>
      <c r="K28" s="44"/>
      <c r="L28" s="45"/>
      <c r="M28" s="45"/>
      <c r="N28" s="40"/>
      <c r="O28" s="43"/>
      <c r="P28" s="44"/>
      <c r="Q28" s="45"/>
      <c r="R28" s="45"/>
      <c r="S28" s="40"/>
      <c r="T28" s="43"/>
      <c r="U28" s="44"/>
      <c r="V28" s="45"/>
      <c r="W28" s="45"/>
      <c r="X28" s="40"/>
      <c r="Y28" s="43"/>
      <c r="Z28" s="44"/>
      <c r="AA28" s="45"/>
      <c r="AB28" s="45"/>
      <c r="AC28" s="40"/>
      <c r="AD28" s="43">
        <v>30</v>
      </c>
      <c r="AE28" s="44">
        <v>15</v>
      </c>
      <c r="AF28" s="45">
        <v>5</v>
      </c>
      <c r="AG28" s="45">
        <v>0</v>
      </c>
      <c r="AH28" s="40">
        <v>2</v>
      </c>
      <c r="AI28" s="43"/>
      <c r="AJ28" s="44"/>
      <c r="AK28" s="45"/>
      <c r="AL28" s="45"/>
      <c r="AM28" s="48"/>
      <c r="AN28" s="49" t="s">
        <v>46</v>
      </c>
    </row>
    <row r="29" spans="1:40" x14ac:dyDescent="0.2">
      <c r="A29" s="35">
        <v>16</v>
      </c>
      <c r="B29" s="92" t="s">
        <v>47</v>
      </c>
      <c r="C29" s="37">
        <v>30</v>
      </c>
      <c r="D29" s="38">
        <v>30</v>
      </c>
      <c r="E29" s="42">
        <f t="shared" si="9"/>
        <v>60</v>
      </c>
      <c r="F29" s="37">
        <v>65</v>
      </c>
      <c r="G29" s="38">
        <f t="shared" si="6"/>
        <v>60</v>
      </c>
      <c r="H29" s="38">
        <f t="shared" si="7"/>
        <v>125</v>
      </c>
      <c r="I29" s="40">
        <f t="shared" si="8"/>
        <v>5</v>
      </c>
      <c r="J29" s="71"/>
      <c r="K29" s="44"/>
      <c r="L29" s="45"/>
      <c r="M29" s="45"/>
      <c r="N29" s="40"/>
      <c r="O29" s="43"/>
      <c r="P29" s="44"/>
      <c r="Q29" s="45"/>
      <c r="R29" s="45"/>
      <c r="S29" s="40"/>
      <c r="T29" s="43"/>
      <c r="U29" s="44"/>
      <c r="V29" s="45"/>
      <c r="W29" s="45"/>
      <c r="X29" s="40"/>
      <c r="Y29" s="43"/>
      <c r="Z29" s="44"/>
      <c r="AA29" s="45"/>
      <c r="AB29" s="45"/>
      <c r="AC29" s="40"/>
      <c r="AD29" s="43"/>
      <c r="AE29" s="44"/>
      <c r="AF29" s="45"/>
      <c r="AG29" s="45"/>
      <c r="AH29" s="40"/>
      <c r="AI29" s="73">
        <v>30</v>
      </c>
      <c r="AJ29" s="74">
        <v>30</v>
      </c>
      <c r="AK29" s="45">
        <v>5</v>
      </c>
      <c r="AL29" s="45">
        <v>60</v>
      </c>
      <c r="AM29" s="48">
        <v>5</v>
      </c>
      <c r="AN29" s="49" t="s">
        <v>48</v>
      </c>
    </row>
    <row r="30" spans="1:40" x14ac:dyDescent="0.2">
      <c r="A30" s="35">
        <v>17</v>
      </c>
      <c r="B30" s="96" t="s">
        <v>61</v>
      </c>
      <c r="C30" s="37">
        <v>15</v>
      </c>
      <c r="D30" s="38">
        <v>30</v>
      </c>
      <c r="E30" s="42">
        <f t="shared" ref="E30:E36" si="10">SUM(C30:D30)</f>
        <v>45</v>
      </c>
      <c r="F30" s="37">
        <v>50</v>
      </c>
      <c r="G30" s="38">
        <f t="shared" ref="G30:G36" si="11">H30-F30</f>
        <v>25</v>
      </c>
      <c r="H30" s="38">
        <f t="shared" ref="H30:H36" si="12">$B$8*I30</f>
        <v>75</v>
      </c>
      <c r="I30" s="40">
        <f t="shared" ref="I30:I36" si="13">SUM(N30,S30,X30,AC30,AH30,AM30)</f>
        <v>3</v>
      </c>
      <c r="J30" s="71"/>
      <c r="K30" s="44"/>
      <c r="L30" s="45"/>
      <c r="M30" s="45"/>
      <c r="N30" s="40"/>
      <c r="O30" s="43"/>
      <c r="P30" s="44"/>
      <c r="Q30" s="45"/>
      <c r="R30" s="45"/>
      <c r="S30" s="40"/>
      <c r="T30" s="43"/>
      <c r="U30" s="44"/>
      <c r="V30" s="45"/>
      <c r="W30" s="45"/>
      <c r="X30" s="40"/>
      <c r="Y30" s="43">
        <v>15</v>
      </c>
      <c r="Z30" s="44">
        <v>30</v>
      </c>
      <c r="AA30" s="45">
        <v>5</v>
      </c>
      <c r="AB30" s="45">
        <v>25</v>
      </c>
      <c r="AC30" s="40">
        <v>3</v>
      </c>
      <c r="AD30" s="43"/>
      <c r="AE30" s="44"/>
      <c r="AF30" s="45"/>
      <c r="AG30" s="45"/>
      <c r="AH30" s="40"/>
      <c r="AI30" s="43"/>
      <c r="AJ30" s="44"/>
      <c r="AK30" s="45"/>
      <c r="AL30" s="45"/>
      <c r="AM30" s="48"/>
      <c r="AN30" s="49" t="s">
        <v>39</v>
      </c>
    </row>
    <row r="31" spans="1:40" x14ac:dyDescent="0.2">
      <c r="A31" s="35">
        <v>18</v>
      </c>
      <c r="B31" s="96" t="s">
        <v>62</v>
      </c>
      <c r="C31" s="37">
        <v>15</v>
      </c>
      <c r="D31" s="38">
        <v>30</v>
      </c>
      <c r="E31" s="42">
        <f t="shared" si="10"/>
        <v>45</v>
      </c>
      <c r="F31" s="37">
        <v>60</v>
      </c>
      <c r="G31" s="38">
        <f t="shared" si="11"/>
        <v>15</v>
      </c>
      <c r="H31" s="38">
        <f t="shared" si="12"/>
        <v>75</v>
      </c>
      <c r="I31" s="40">
        <f t="shared" si="13"/>
        <v>3</v>
      </c>
      <c r="J31" s="71"/>
      <c r="K31" s="44"/>
      <c r="L31" s="45"/>
      <c r="M31" s="45"/>
      <c r="N31" s="40"/>
      <c r="O31" s="43"/>
      <c r="P31" s="44"/>
      <c r="Q31" s="45"/>
      <c r="R31" s="45"/>
      <c r="S31" s="40"/>
      <c r="T31" s="43"/>
      <c r="U31" s="44"/>
      <c r="V31" s="45"/>
      <c r="W31" s="45"/>
      <c r="X31" s="40"/>
      <c r="Y31" s="43"/>
      <c r="Z31" s="44"/>
      <c r="AA31" s="45"/>
      <c r="AB31" s="45"/>
      <c r="AC31" s="40"/>
      <c r="AD31" s="43">
        <v>15</v>
      </c>
      <c r="AE31" s="44">
        <v>30</v>
      </c>
      <c r="AF31" s="45">
        <v>15</v>
      </c>
      <c r="AG31" s="45">
        <v>15</v>
      </c>
      <c r="AH31" s="40">
        <v>3</v>
      </c>
      <c r="AI31" s="43"/>
      <c r="AJ31" s="44"/>
      <c r="AK31" s="45"/>
      <c r="AL31" s="45"/>
      <c r="AM31" s="48"/>
      <c r="AN31" s="72" t="s">
        <v>41</v>
      </c>
    </row>
    <row r="32" spans="1:40" ht="12.75" customHeight="1" x14ac:dyDescent="0.2">
      <c r="A32" s="35">
        <v>19</v>
      </c>
      <c r="B32" s="70" t="s">
        <v>63</v>
      </c>
      <c r="C32" s="37">
        <v>30</v>
      </c>
      <c r="D32" s="38">
        <v>0</v>
      </c>
      <c r="E32" s="42">
        <f t="shared" si="10"/>
        <v>30</v>
      </c>
      <c r="F32" s="37">
        <v>30</v>
      </c>
      <c r="G32" s="38">
        <f t="shared" si="11"/>
        <v>45</v>
      </c>
      <c r="H32" s="38">
        <f t="shared" si="12"/>
        <v>75</v>
      </c>
      <c r="I32" s="40">
        <f t="shared" si="13"/>
        <v>3</v>
      </c>
      <c r="J32" s="71">
        <v>30</v>
      </c>
      <c r="K32" s="44">
        <v>0</v>
      </c>
      <c r="L32" s="25">
        <f>F32-E32</f>
        <v>0</v>
      </c>
      <c r="M32" s="25">
        <f>G32</f>
        <v>45</v>
      </c>
      <c r="N32" s="40">
        <v>3</v>
      </c>
      <c r="O32" s="43"/>
      <c r="P32" s="44"/>
      <c r="Q32" s="45"/>
      <c r="R32" s="45"/>
      <c r="S32" s="40"/>
      <c r="T32" s="43"/>
      <c r="U32" s="44"/>
      <c r="V32" s="45"/>
      <c r="W32" s="45"/>
      <c r="X32" s="40"/>
      <c r="Y32" s="43"/>
      <c r="Z32" s="44"/>
      <c r="AA32" s="45"/>
      <c r="AB32" s="45"/>
      <c r="AC32" s="40"/>
      <c r="AD32" s="43"/>
      <c r="AE32" s="44"/>
      <c r="AF32" s="45"/>
      <c r="AG32" s="45"/>
      <c r="AH32" s="40"/>
      <c r="AI32" s="43"/>
      <c r="AJ32" s="44"/>
      <c r="AK32" s="45"/>
      <c r="AL32" s="45"/>
      <c r="AM32" s="48"/>
      <c r="AN32" s="72" t="s">
        <v>64</v>
      </c>
    </row>
    <row r="33" spans="1:40" x14ac:dyDescent="0.2">
      <c r="A33" s="35">
        <v>20</v>
      </c>
      <c r="B33" s="107" t="s">
        <v>65</v>
      </c>
      <c r="C33" s="37">
        <v>0</v>
      </c>
      <c r="D33" s="38">
        <v>15</v>
      </c>
      <c r="E33" s="42">
        <f t="shared" si="10"/>
        <v>15</v>
      </c>
      <c r="F33" s="37">
        <v>35</v>
      </c>
      <c r="G33" s="38">
        <f t="shared" si="11"/>
        <v>15</v>
      </c>
      <c r="H33" s="38">
        <f t="shared" si="12"/>
        <v>50</v>
      </c>
      <c r="I33" s="40">
        <f t="shared" si="13"/>
        <v>2</v>
      </c>
      <c r="J33" s="71"/>
      <c r="K33" s="44"/>
      <c r="L33" s="45"/>
      <c r="M33" s="45"/>
      <c r="N33" s="40"/>
      <c r="O33" s="43"/>
      <c r="P33" s="44"/>
      <c r="Q33" s="45"/>
      <c r="R33" s="45"/>
      <c r="S33" s="40"/>
      <c r="T33" s="43"/>
      <c r="U33" s="44"/>
      <c r="V33" s="45"/>
      <c r="W33" s="45"/>
      <c r="X33" s="40"/>
      <c r="Y33" s="43"/>
      <c r="Z33" s="44"/>
      <c r="AA33" s="45"/>
      <c r="AB33" s="45"/>
      <c r="AC33" s="40"/>
      <c r="AD33" s="43"/>
      <c r="AE33" s="44"/>
      <c r="AF33" s="45"/>
      <c r="AG33" s="45"/>
      <c r="AH33" s="40"/>
      <c r="AI33" s="43">
        <v>0</v>
      </c>
      <c r="AJ33" s="44">
        <v>15</v>
      </c>
      <c r="AK33" s="45">
        <f>F33-E33</f>
        <v>20</v>
      </c>
      <c r="AL33" s="45">
        <f>G33</f>
        <v>15</v>
      </c>
      <c r="AM33" s="48">
        <v>2</v>
      </c>
      <c r="AN33" s="49" t="s">
        <v>48</v>
      </c>
    </row>
    <row r="34" spans="1:40" x14ac:dyDescent="0.2">
      <c r="A34" s="35">
        <v>21</v>
      </c>
      <c r="B34" s="109" t="s">
        <v>66</v>
      </c>
      <c r="C34" s="37">
        <v>0</v>
      </c>
      <c r="D34" s="38">
        <v>15</v>
      </c>
      <c r="E34" s="42">
        <f t="shared" si="10"/>
        <v>15</v>
      </c>
      <c r="F34" s="37">
        <v>20</v>
      </c>
      <c r="G34" s="38">
        <f t="shared" si="11"/>
        <v>30</v>
      </c>
      <c r="H34" s="38">
        <f t="shared" si="12"/>
        <v>50</v>
      </c>
      <c r="I34" s="40">
        <f t="shared" si="13"/>
        <v>2</v>
      </c>
      <c r="J34" s="71"/>
      <c r="K34" s="44"/>
      <c r="L34" s="45"/>
      <c r="M34" s="45"/>
      <c r="N34" s="40"/>
      <c r="O34" s="43"/>
      <c r="P34" s="44"/>
      <c r="Q34" s="45"/>
      <c r="R34" s="45"/>
      <c r="S34" s="40"/>
      <c r="T34" s="43"/>
      <c r="U34" s="44"/>
      <c r="V34" s="45"/>
      <c r="W34" s="45"/>
      <c r="X34" s="40"/>
      <c r="Y34" s="43">
        <v>0</v>
      </c>
      <c r="Z34" s="44">
        <v>15</v>
      </c>
      <c r="AA34" s="45">
        <f>F34-E34</f>
        <v>5</v>
      </c>
      <c r="AB34" s="45">
        <f>G34</f>
        <v>30</v>
      </c>
      <c r="AC34" s="40">
        <v>2</v>
      </c>
      <c r="AD34" s="43"/>
      <c r="AE34" s="44"/>
      <c r="AF34" s="45"/>
      <c r="AG34" s="45"/>
      <c r="AH34" s="40"/>
      <c r="AI34" s="43"/>
      <c r="AJ34" s="44"/>
      <c r="AK34" s="45"/>
      <c r="AL34" s="45"/>
      <c r="AM34" s="48"/>
      <c r="AN34" s="49" t="s">
        <v>39</v>
      </c>
    </row>
    <row r="35" spans="1:40" x14ac:dyDescent="0.2">
      <c r="A35" s="35">
        <v>22</v>
      </c>
      <c r="B35" s="107" t="s">
        <v>67</v>
      </c>
      <c r="C35" s="37">
        <v>15</v>
      </c>
      <c r="D35" s="38">
        <v>15</v>
      </c>
      <c r="E35" s="42">
        <f t="shared" si="10"/>
        <v>30</v>
      </c>
      <c r="F35" s="37">
        <v>35</v>
      </c>
      <c r="G35" s="38">
        <f t="shared" si="11"/>
        <v>15</v>
      </c>
      <c r="H35" s="38">
        <f t="shared" si="12"/>
        <v>50</v>
      </c>
      <c r="I35" s="40">
        <f t="shared" si="13"/>
        <v>2</v>
      </c>
      <c r="J35" s="71"/>
      <c r="K35" s="44"/>
      <c r="L35" s="45"/>
      <c r="M35" s="45"/>
      <c r="N35" s="40"/>
      <c r="O35" s="43"/>
      <c r="P35" s="44"/>
      <c r="Q35" s="45"/>
      <c r="R35" s="45"/>
      <c r="S35" s="48"/>
      <c r="T35" s="43"/>
      <c r="U35" s="44"/>
      <c r="V35" s="45"/>
      <c r="W35" s="45"/>
      <c r="X35" s="40"/>
      <c r="Y35" s="43"/>
      <c r="Z35" s="44"/>
      <c r="AA35" s="45"/>
      <c r="AB35" s="45"/>
      <c r="AC35" s="40"/>
      <c r="AD35" s="43">
        <v>15</v>
      </c>
      <c r="AE35" s="44">
        <v>15</v>
      </c>
      <c r="AF35" s="45">
        <f>F35-E35</f>
        <v>5</v>
      </c>
      <c r="AG35" s="45">
        <f>G35</f>
        <v>15</v>
      </c>
      <c r="AH35" s="48">
        <v>2</v>
      </c>
      <c r="AI35" s="43"/>
      <c r="AJ35" s="44"/>
      <c r="AK35" s="45"/>
      <c r="AL35" s="45"/>
      <c r="AM35" s="48"/>
      <c r="AN35" s="49" t="s">
        <v>46</v>
      </c>
    </row>
    <row r="36" spans="1:40" ht="13.5" thickBot="1" x14ac:dyDescent="0.25">
      <c r="A36" s="35">
        <v>23</v>
      </c>
      <c r="B36" s="107" t="s">
        <v>68</v>
      </c>
      <c r="C36" s="37">
        <v>30</v>
      </c>
      <c r="D36" s="38">
        <v>0</v>
      </c>
      <c r="E36" s="42">
        <f t="shared" si="10"/>
        <v>30</v>
      </c>
      <c r="F36" s="37">
        <v>35</v>
      </c>
      <c r="G36" s="38">
        <f t="shared" si="11"/>
        <v>15</v>
      </c>
      <c r="H36" s="38">
        <f t="shared" si="12"/>
        <v>50</v>
      </c>
      <c r="I36" s="40">
        <f t="shared" si="13"/>
        <v>2</v>
      </c>
      <c r="J36" s="111"/>
      <c r="K36" s="112"/>
      <c r="L36" s="113"/>
      <c r="M36" s="113"/>
      <c r="N36" s="13"/>
      <c r="O36" s="114"/>
      <c r="P36" s="112"/>
      <c r="Q36" s="113"/>
      <c r="R36" s="113"/>
      <c r="S36" s="13"/>
      <c r="T36" s="114"/>
      <c r="U36" s="112"/>
      <c r="V36" s="113"/>
      <c r="W36" s="113"/>
      <c r="X36" s="13"/>
      <c r="Y36" s="114"/>
      <c r="Z36" s="112"/>
      <c r="AA36" s="113"/>
      <c r="AB36" s="113"/>
      <c r="AC36" s="13"/>
      <c r="AD36" s="114"/>
      <c r="AE36" s="112"/>
      <c r="AF36" s="113"/>
      <c r="AG36" s="113"/>
      <c r="AH36" s="13"/>
      <c r="AI36" s="114">
        <v>30</v>
      </c>
      <c r="AJ36" s="112">
        <v>0</v>
      </c>
      <c r="AK36" s="45">
        <f>F36-E36</f>
        <v>5</v>
      </c>
      <c r="AL36" s="45">
        <f>G36</f>
        <v>15</v>
      </c>
      <c r="AM36" s="115">
        <v>2</v>
      </c>
      <c r="AN36" s="110" t="s">
        <v>48</v>
      </c>
    </row>
    <row r="37" spans="1:40" ht="13.5" thickBot="1" x14ac:dyDescent="0.25">
      <c r="A37" s="35"/>
      <c r="B37" s="325" t="s">
        <v>101</v>
      </c>
      <c r="C37" s="119">
        <f t="shared" ref="C37:AM37" si="14">SUM(C27:C36)</f>
        <v>180</v>
      </c>
      <c r="D37" s="119">
        <f t="shared" si="14"/>
        <v>180</v>
      </c>
      <c r="E37" s="119">
        <f t="shared" si="14"/>
        <v>360</v>
      </c>
      <c r="F37" s="119">
        <f t="shared" si="14"/>
        <v>430</v>
      </c>
      <c r="G37" s="119">
        <f t="shared" si="14"/>
        <v>245</v>
      </c>
      <c r="H37" s="119">
        <f t="shared" si="14"/>
        <v>675</v>
      </c>
      <c r="I37" s="326">
        <f t="shared" si="14"/>
        <v>27</v>
      </c>
      <c r="J37" s="119">
        <f t="shared" si="14"/>
        <v>30</v>
      </c>
      <c r="K37" s="119">
        <f t="shared" si="14"/>
        <v>0</v>
      </c>
      <c r="L37" s="119">
        <f t="shared" si="14"/>
        <v>0</v>
      </c>
      <c r="M37" s="119">
        <f t="shared" si="14"/>
        <v>45</v>
      </c>
      <c r="N37" s="326">
        <f t="shared" si="14"/>
        <v>3</v>
      </c>
      <c r="O37" s="119">
        <f t="shared" si="14"/>
        <v>0</v>
      </c>
      <c r="P37" s="119">
        <f t="shared" si="14"/>
        <v>0</v>
      </c>
      <c r="Q37" s="119">
        <f t="shared" si="14"/>
        <v>0</v>
      </c>
      <c r="R37" s="119">
        <f t="shared" si="14"/>
        <v>0</v>
      </c>
      <c r="S37" s="119">
        <f t="shared" si="14"/>
        <v>0</v>
      </c>
      <c r="T37" s="119">
        <f t="shared" si="14"/>
        <v>15</v>
      </c>
      <c r="U37" s="119">
        <f t="shared" si="14"/>
        <v>30</v>
      </c>
      <c r="V37" s="119">
        <f t="shared" si="14"/>
        <v>5</v>
      </c>
      <c r="W37" s="119">
        <f t="shared" si="14"/>
        <v>25</v>
      </c>
      <c r="X37" s="326">
        <f t="shared" si="14"/>
        <v>3</v>
      </c>
      <c r="Y37" s="119">
        <f t="shared" si="14"/>
        <v>15</v>
      </c>
      <c r="Z37" s="119">
        <f t="shared" si="14"/>
        <v>45</v>
      </c>
      <c r="AA37" s="119">
        <f t="shared" si="14"/>
        <v>10</v>
      </c>
      <c r="AB37" s="119">
        <f t="shared" si="14"/>
        <v>55</v>
      </c>
      <c r="AC37" s="326">
        <f t="shared" si="14"/>
        <v>5</v>
      </c>
      <c r="AD37" s="119">
        <f t="shared" si="14"/>
        <v>60</v>
      </c>
      <c r="AE37" s="119">
        <f t="shared" si="14"/>
        <v>60</v>
      </c>
      <c r="AF37" s="119">
        <f t="shared" si="14"/>
        <v>25</v>
      </c>
      <c r="AG37" s="119">
        <f t="shared" si="14"/>
        <v>30</v>
      </c>
      <c r="AH37" s="326">
        <f t="shared" si="14"/>
        <v>7</v>
      </c>
      <c r="AI37" s="119">
        <f t="shared" si="14"/>
        <v>60</v>
      </c>
      <c r="AJ37" s="119">
        <f t="shared" si="14"/>
        <v>45</v>
      </c>
      <c r="AK37" s="119">
        <f t="shared" si="14"/>
        <v>30</v>
      </c>
      <c r="AL37" s="119">
        <f t="shared" si="14"/>
        <v>90</v>
      </c>
      <c r="AM37" s="326">
        <f t="shared" si="14"/>
        <v>9</v>
      </c>
      <c r="AN37" s="262"/>
    </row>
    <row r="38" spans="1:40" ht="13.5" thickBot="1" x14ac:dyDescent="0.25">
      <c r="A38" s="35" t="s">
        <v>72</v>
      </c>
      <c r="B38" s="405" t="s">
        <v>136</v>
      </c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7"/>
    </row>
    <row r="39" spans="1:40" x14ac:dyDescent="0.2">
      <c r="A39" s="328">
        <v>24</v>
      </c>
      <c r="B39" s="329" t="s">
        <v>49</v>
      </c>
      <c r="C39" s="26">
        <v>15</v>
      </c>
      <c r="D39" s="27">
        <v>45</v>
      </c>
      <c r="E39" s="184">
        <f t="shared" ref="E39:E45" si="15">SUM(C39:D39)</f>
        <v>60</v>
      </c>
      <c r="F39" s="26">
        <v>85</v>
      </c>
      <c r="G39" s="27">
        <f t="shared" ref="G39:G45" si="16">H39-F39</f>
        <v>65</v>
      </c>
      <c r="H39" s="27">
        <f t="shared" ref="H39:H45" si="17">$B$8*I39</f>
        <v>150</v>
      </c>
      <c r="I39" s="28">
        <f t="shared" ref="I39:I45" si="18">SUM(N39,S39,X39,AC39,AH39,AM39)</f>
        <v>6</v>
      </c>
      <c r="J39" s="87"/>
      <c r="K39" s="88"/>
      <c r="L39" s="89"/>
      <c r="M39" s="89"/>
      <c r="N39" s="28"/>
      <c r="O39" s="87"/>
      <c r="P39" s="339"/>
      <c r="Q39" s="89"/>
      <c r="R39" s="89"/>
      <c r="S39" s="28"/>
      <c r="T39" s="87">
        <v>15</v>
      </c>
      <c r="U39" s="88">
        <v>15</v>
      </c>
      <c r="V39" s="89">
        <v>5</v>
      </c>
      <c r="W39" s="89">
        <v>15</v>
      </c>
      <c r="X39" s="28">
        <v>2</v>
      </c>
      <c r="Y39" s="87">
        <v>0</v>
      </c>
      <c r="Z39" s="88">
        <v>15</v>
      </c>
      <c r="AA39" s="89">
        <v>5</v>
      </c>
      <c r="AB39" s="89">
        <v>30</v>
      </c>
      <c r="AC39" s="28">
        <v>2</v>
      </c>
      <c r="AD39" s="340">
        <v>0</v>
      </c>
      <c r="AE39" s="339">
        <v>15</v>
      </c>
      <c r="AF39" s="341">
        <v>15</v>
      </c>
      <c r="AG39" s="341">
        <v>20</v>
      </c>
      <c r="AH39" s="342">
        <v>2</v>
      </c>
      <c r="AI39" s="87"/>
      <c r="AJ39" s="88"/>
      <c r="AK39" s="89"/>
      <c r="AL39" s="89"/>
      <c r="AM39" s="28"/>
      <c r="AN39" s="91" t="s">
        <v>41</v>
      </c>
    </row>
    <row r="40" spans="1:40" x14ac:dyDescent="0.2">
      <c r="A40" s="328">
        <v>25</v>
      </c>
      <c r="B40" s="330" t="s">
        <v>94</v>
      </c>
      <c r="C40" s="97">
        <v>0</v>
      </c>
      <c r="D40" s="98">
        <v>30</v>
      </c>
      <c r="E40" s="231">
        <f t="shared" si="15"/>
        <v>30</v>
      </c>
      <c r="F40" s="97">
        <v>35</v>
      </c>
      <c r="G40" s="38">
        <f t="shared" si="16"/>
        <v>40</v>
      </c>
      <c r="H40" s="38">
        <f t="shared" si="17"/>
        <v>75</v>
      </c>
      <c r="I40" s="40">
        <f t="shared" si="18"/>
        <v>3</v>
      </c>
      <c r="J40" s="102">
        <v>0</v>
      </c>
      <c r="K40" s="100">
        <v>30</v>
      </c>
      <c r="L40" s="25">
        <f>F40-E40</f>
        <v>5</v>
      </c>
      <c r="M40" s="25">
        <f>G40</f>
        <v>40</v>
      </c>
      <c r="N40" s="101">
        <v>3</v>
      </c>
      <c r="O40" s="102"/>
      <c r="P40" s="100"/>
      <c r="Q40" s="103"/>
      <c r="R40" s="103"/>
      <c r="S40" s="101"/>
      <c r="T40" s="102"/>
      <c r="U40" s="100"/>
      <c r="V40" s="103"/>
      <c r="W40" s="103"/>
      <c r="X40" s="101"/>
      <c r="Y40" s="102"/>
      <c r="Z40" s="100"/>
      <c r="AA40" s="103"/>
      <c r="AB40" s="103"/>
      <c r="AC40" s="101"/>
      <c r="AD40" s="102"/>
      <c r="AE40" s="100"/>
      <c r="AF40" s="103"/>
      <c r="AG40" s="103"/>
      <c r="AH40" s="101"/>
      <c r="AI40" s="102"/>
      <c r="AJ40" s="100"/>
      <c r="AK40" s="103"/>
      <c r="AL40" s="103"/>
      <c r="AM40" s="101"/>
      <c r="AN40" s="105" t="s">
        <v>24</v>
      </c>
    </row>
    <row r="41" spans="1:40" x14ac:dyDescent="0.2">
      <c r="A41" s="328">
        <v>26</v>
      </c>
      <c r="B41" s="236" t="s">
        <v>50</v>
      </c>
      <c r="C41" s="37">
        <v>0</v>
      </c>
      <c r="D41" s="38">
        <v>60</v>
      </c>
      <c r="E41" s="231">
        <f t="shared" si="15"/>
        <v>60</v>
      </c>
      <c r="F41" s="37">
        <v>70</v>
      </c>
      <c r="G41" s="38">
        <f t="shared" si="16"/>
        <v>30</v>
      </c>
      <c r="H41" s="38">
        <f t="shared" si="17"/>
        <v>100</v>
      </c>
      <c r="I41" s="40">
        <f t="shared" si="18"/>
        <v>4</v>
      </c>
      <c r="J41" s="43">
        <v>0</v>
      </c>
      <c r="K41" s="44">
        <v>30</v>
      </c>
      <c r="L41" s="25">
        <v>5</v>
      </c>
      <c r="M41" s="25">
        <v>15</v>
      </c>
      <c r="N41" s="40">
        <v>2</v>
      </c>
      <c r="O41" s="43">
        <v>0</v>
      </c>
      <c r="P41" s="44">
        <v>30</v>
      </c>
      <c r="Q41" s="45">
        <v>5</v>
      </c>
      <c r="R41" s="45">
        <v>15</v>
      </c>
      <c r="S41" s="40">
        <v>2</v>
      </c>
      <c r="T41" s="43"/>
      <c r="U41" s="44"/>
      <c r="V41" s="45"/>
      <c r="W41" s="45"/>
      <c r="X41" s="40"/>
      <c r="Y41" s="43"/>
      <c r="Z41" s="44"/>
      <c r="AA41" s="45"/>
      <c r="AB41" s="45"/>
      <c r="AC41" s="40"/>
      <c r="AD41" s="43"/>
      <c r="AE41" s="44"/>
      <c r="AF41" s="45"/>
      <c r="AG41" s="45"/>
      <c r="AH41" s="40"/>
      <c r="AI41" s="43"/>
      <c r="AJ41" s="44"/>
      <c r="AK41" s="45"/>
      <c r="AL41" s="45"/>
      <c r="AM41" s="40"/>
      <c r="AN41" s="49" t="s">
        <v>51</v>
      </c>
    </row>
    <row r="42" spans="1:40" x14ac:dyDescent="0.2">
      <c r="A42" s="328">
        <v>27</v>
      </c>
      <c r="B42" s="236" t="s">
        <v>52</v>
      </c>
      <c r="C42" s="37">
        <v>0</v>
      </c>
      <c r="D42" s="38">
        <v>60</v>
      </c>
      <c r="E42" s="231">
        <f t="shared" si="15"/>
        <v>60</v>
      </c>
      <c r="F42" s="37">
        <v>70</v>
      </c>
      <c r="G42" s="38">
        <f t="shared" si="16"/>
        <v>30</v>
      </c>
      <c r="H42" s="38">
        <f t="shared" si="17"/>
        <v>100</v>
      </c>
      <c r="I42" s="40">
        <f t="shared" si="18"/>
        <v>4</v>
      </c>
      <c r="J42" s="43"/>
      <c r="K42" s="44"/>
      <c r="L42" s="45"/>
      <c r="M42" s="45"/>
      <c r="N42" s="40"/>
      <c r="O42" s="43"/>
      <c r="P42" s="44"/>
      <c r="Q42" s="45"/>
      <c r="R42" s="45"/>
      <c r="S42" s="40"/>
      <c r="T42" s="43"/>
      <c r="U42" s="44"/>
      <c r="V42" s="45"/>
      <c r="W42" s="45"/>
      <c r="X42" s="40"/>
      <c r="Y42" s="43">
        <v>0</v>
      </c>
      <c r="Z42" s="44">
        <v>30</v>
      </c>
      <c r="AA42" s="45">
        <v>5</v>
      </c>
      <c r="AB42" s="45">
        <v>15</v>
      </c>
      <c r="AC42" s="40">
        <v>2</v>
      </c>
      <c r="AD42" s="43">
        <v>0</v>
      </c>
      <c r="AE42" s="44">
        <v>30</v>
      </c>
      <c r="AF42" s="45">
        <v>5</v>
      </c>
      <c r="AG42" s="45">
        <v>15</v>
      </c>
      <c r="AH42" s="40">
        <v>2</v>
      </c>
      <c r="AI42" s="43"/>
      <c r="AJ42" s="44"/>
      <c r="AK42" s="45"/>
      <c r="AL42" s="45"/>
      <c r="AM42" s="40"/>
      <c r="AN42" s="49" t="s">
        <v>46</v>
      </c>
    </row>
    <row r="43" spans="1:40" x14ac:dyDescent="0.2">
      <c r="A43" s="328">
        <v>28</v>
      </c>
      <c r="B43" s="236" t="s">
        <v>53</v>
      </c>
      <c r="C43" s="37">
        <v>0</v>
      </c>
      <c r="D43" s="38">
        <v>60</v>
      </c>
      <c r="E43" s="231">
        <f t="shared" si="15"/>
        <v>60</v>
      </c>
      <c r="F43" s="37">
        <v>70</v>
      </c>
      <c r="G43" s="38">
        <f t="shared" si="16"/>
        <v>30</v>
      </c>
      <c r="H43" s="38">
        <f t="shared" si="17"/>
        <v>100</v>
      </c>
      <c r="I43" s="40">
        <f t="shared" si="18"/>
        <v>4</v>
      </c>
      <c r="J43" s="43"/>
      <c r="K43" s="44"/>
      <c r="L43" s="45"/>
      <c r="M43" s="45"/>
      <c r="N43" s="40"/>
      <c r="O43" s="43">
        <v>0</v>
      </c>
      <c r="P43" s="44">
        <v>30</v>
      </c>
      <c r="Q43" s="45">
        <v>5</v>
      </c>
      <c r="R43" s="45">
        <v>15</v>
      </c>
      <c r="S43" s="40">
        <v>2</v>
      </c>
      <c r="T43" s="43">
        <v>0</v>
      </c>
      <c r="U43" s="44">
        <v>30</v>
      </c>
      <c r="V43" s="45">
        <v>5</v>
      </c>
      <c r="W43" s="45">
        <v>15</v>
      </c>
      <c r="X43" s="40">
        <v>2</v>
      </c>
      <c r="Y43" s="43"/>
      <c r="Z43" s="44"/>
      <c r="AA43" s="45"/>
      <c r="AB43" s="45"/>
      <c r="AC43" s="40"/>
      <c r="AD43" s="43"/>
      <c r="AE43" s="44"/>
      <c r="AF43" s="45"/>
      <c r="AG43" s="45"/>
      <c r="AH43" s="40"/>
      <c r="AI43" s="43"/>
      <c r="AJ43" s="44"/>
      <c r="AK43" s="45"/>
      <c r="AL43" s="45"/>
      <c r="AM43" s="40"/>
      <c r="AN43" s="49" t="s">
        <v>22</v>
      </c>
    </row>
    <row r="44" spans="1:40" x14ac:dyDescent="0.2">
      <c r="A44" s="328">
        <v>29</v>
      </c>
      <c r="B44" s="236" t="s">
        <v>54</v>
      </c>
      <c r="C44" s="37">
        <v>0</v>
      </c>
      <c r="D44" s="38">
        <v>60</v>
      </c>
      <c r="E44" s="231">
        <f t="shared" si="15"/>
        <v>60</v>
      </c>
      <c r="F44" s="37">
        <v>70</v>
      </c>
      <c r="G44" s="38">
        <f t="shared" si="16"/>
        <v>30</v>
      </c>
      <c r="H44" s="38">
        <f t="shared" si="17"/>
        <v>100</v>
      </c>
      <c r="I44" s="40">
        <f t="shared" si="18"/>
        <v>4</v>
      </c>
      <c r="J44" s="43"/>
      <c r="K44" s="44"/>
      <c r="L44" s="45"/>
      <c r="M44" s="45"/>
      <c r="N44" s="40"/>
      <c r="O44" s="43"/>
      <c r="P44" s="44"/>
      <c r="Q44" s="45"/>
      <c r="R44" s="45"/>
      <c r="S44" s="40"/>
      <c r="T44" s="43">
        <v>0</v>
      </c>
      <c r="U44" s="44">
        <v>30</v>
      </c>
      <c r="V44" s="45">
        <v>5</v>
      </c>
      <c r="W44" s="45">
        <v>15</v>
      </c>
      <c r="X44" s="40">
        <v>2</v>
      </c>
      <c r="Y44" s="43">
        <v>0</v>
      </c>
      <c r="Z44" s="44">
        <v>30</v>
      </c>
      <c r="AA44" s="45">
        <v>5</v>
      </c>
      <c r="AB44" s="45">
        <v>15</v>
      </c>
      <c r="AC44" s="40">
        <v>2</v>
      </c>
      <c r="AD44" s="43"/>
      <c r="AE44" s="44"/>
      <c r="AF44" s="45"/>
      <c r="AG44" s="45"/>
      <c r="AH44" s="40"/>
      <c r="AI44" s="43"/>
      <c r="AJ44" s="44"/>
      <c r="AK44" s="45"/>
      <c r="AL44" s="45"/>
      <c r="AM44" s="40"/>
      <c r="AN44" s="49" t="s">
        <v>39</v>
      </c>
    </row>
    <row r="45" spans="1:40" x14ac:dyDescent="0.2">
      <c r="A45" s="328">
        <v>30</v>
      </c>
      <c r="B45" s="236" t="s">
        <v>55</v>
      </c>
      <c r="C45" s="37">
        <v>0</v>
      </c>
      <c r="D45" s="38">
        <v>75</v>
      </c>
      <c r="E45" s="231">
        <f t="shared" si="15"/>
        <v>75</v>
      </c>
      <c r="F45" s="37">
        <v>90</v>
      </c>
      <c r="G45" s="38">
        <f t="shared" si="16"/>
        <v>60</v>
      </c>
      <c r="H45" s="38">
        <f t="shared" si="17"/>
        <v>150</v>
      </c>
      <c r="I45" s="40">
        <f t="shared" si="18"/>
        <v>6</v>
      </c>
      <c r="J45" s="43">
        <v>0</v>
      </c>
      <c r="K45" s="44">
        <v>30</v>
      </c>
      <c r="L45" s="44">
        <v>5</v>
      </c>
      <c r="M45" s="44">
        <v>15</v>
      </c>
      <c r="N45" s="40">
        <v>2</v>
      </c>
      <c r="O45" s="43">
        <v>0</v>
      </c>
      <c r="P45" s="44">
        <v>30</v>
      </c>
      <c r="Q45" s="44">
        <v>5</v>
      </c>
      <c r="R45" s="44">
        <v>15</v>
      </c>
      <c r="S45" s="40">
        <v>2</v>
      </c>
      <c r="T45" s="43">
        <v>0</v>
      </c>
      <c r="U45" s="44">
        <v>15</v>
      </c>
      <c r="V45" s="44">
        <v>5</v>
      </c>
      <c r="W45" s="44">
        <v>30</v>
      </c>
      <c r="X45" s="40">
        <v>2</v>
      </c>
      <c r="Y45" s="43"/>
      <c r="Z45" s="44"/>
      <c r="AA45" s="44"/>
      <c r="AB45" s="44"/>
      <c r="AC45" s="40"/>
      <c r="AD45" s="43"/>
      <c r="AE45" s="44"/>
      <c r="AF45" s="44"/>
      <c r="AG45" s="44"/>
      <c r="AH45" s="40"/>
      <c r="AI45" s="43"/>
      <c r="AJ45" s="44"/>
      <c r="AK45" s="44"/>
      <c r="AL45" s="44"/>
      <c r="AM45" s="40"/>
      <c r="AN45" s="72" t="s">
        <v>31</v>
      </c>
    </row>
    <row r="46" spans="1:40" x14ac:dyDescent="0.2">
      <c r="A46" s="328">
        <v>31</v>
      </c>
      <c r="B46" s="236" t="s">
        <v>56</v>
      </c>
      <c r="C46" s="37">
        <v>0</v>
      </c>
      <c r="D46" s="38">
        <v>30</v>
      </c>
      <c r="E46" s="231">
        <f t="shared" ref="E46:E51" si="19">SUM(C46:D46)</f>
        <v>30</v>
      </c>
      <c r="F46" s="37">
        <v>35</v>
      </c>
      <c r="G46" s="38">
        <f t="shared" ref="G46:G51" si="20">H46-F46</f>
        <v>15</v>
      </c>
      <c r="H46" s="38">
        <f t="shared" ref="H46:H51" si="21">$B$8*I46</f>
        <v>50</v>
      </c>
      <c r="I46" s="40">
        <f t="shared" ref="I46:I51" si="22">SUM(N46,S46,X46,AC46,AH46,AM46)</f>
        <v>2</v>
      </c>
      <c r="J46" s="43"/>
      <c r="K46" s="44"/>
      <c r="L46" s="44"/>
      <c r="M46" s="44"/>
      <c r="N46" s="40"/>
      <c r="O46" s="43"/>
      <c r="P46" s="44"/>
      <c r="Q46" s="44"/>
      <c r="R46" s="44"/>
      <c r="S46" s="40"/>
      <c r="T46" s="43"/>
      <c r="U46" s="44"/>
      <c r="V46" s="44"/>
      <c r="W46" s="44"/>
      <c r="X46" s="40"/>
      <c r="Y46" s="43">
        <v>0</v>
      </c>
      <c r="Z46" s="44">
        <v>30</v>
      </c>
      <c r="AA46" s="44">
        <v>5</v>
      </c>
      <c r="AB46" s="44">
        <v>15</v>
      </c>
      <c r="AC46" s="40">
        <v>2</v>
      </c>
      <c r="AD46" s="43"/>
      <c r="AE46" s="44"/>
      <c r="AF46" s="44"/>
      <c r="AG46" s="44"/>
      <c r="AH46" s="40"/>
      <c r="AI46" s="43"/>
      <c r="AJ46" s="44"/>
      <c r="AK46" s="44"/>
      <c r="AL46" s="44"/>
      <c r="AM46" s="40"/>
      <c r="AN46" s="49" t="s">
        <v>39</v>
      </c>
    </row>
    <row r="47" spans="1:40" x14ac:dyDescent="0.2">
      <c r="A47" s="328">
        <v>32</v>
      </c>
      <c r="B47" s="236" t="s">
        <v>57</v>
      </c>
      <c r="C47" s="37">
        <v>0</v>
      </c>
      <c r="D47" s="38">
        <v>60</v>
      </c>
      <c r="E47" s="231">
        <f t="shared" si="19"/>
        <v>60</v>
      </c>
      <c r="F47" s="37">
        <v>75</v>
      </c>
      <c r="G47" s="38">
        <f t="shared" si="20"/>
        <v>150</v>
      </c>
      <c r="H47" s="38">
        <f t="shared" si="21"/>
        <v>225</v>
      </c>
      <c r="I47" s="40">
        <f t="shared" si="22"/>
        <v>9</v>
      </c>
      <c r="J47" s="43">
        <v>0</v>
      </c>
      <c r="K47" s="44">
        <v>15</v>
      </c>
      <c r="L47" s="45">
        <v>5</v>
      </c>
      <c r="M47" s="45">
        <v>30</v>
      </c>
      <c r="N47" s="40">
        <v>2</v>
      </c>
      <c r="O47" s="43">
        <v>0</v>
      </c>
      <c r="P47" s="44">
        <v>15</v>
      </c>
      <c r="Q47" s="45">
        <v>5</v>
      </c>
      <c r="R47" s="45">
        <v>30</v>
      </c>
      <c r="S47" s="40">
        <v>2</v>
      </c>
      <c r="T47" s="43">
        <v>0</v>
      </c>
      <c r="U47" s="44">
        <v>15</v>
      </c>
      <c r="V47" s="45">
        <v>5</v>
      </c>
      <c r="W47" s="45">
        <v>30</v>
      </c>
      <c r="X47" s="40">
        <v>2</v>
      </c>
      <c r="Y47" s="43">
        <v>0</v>
      </c>
      <c r="Z47" s="44">
        <v>15</v>
      </c>
      <c r="AA47" s="45">
        <v>0</v>
      </c>
      <c r="AB47" s="45">
        <v>60</v>
      </c>
      <c r="AC47" s="40">
        <v>3</v>
      </c>
      <c r="AD47" s="43"/>
      <c r="AE47" s="44"/>
      <c r="AF47" s="45"/>
      <c r="AG47" s="45"/>
      <c r="AH47" s="40"/>
      <c r="AI47" s="43"/>
      <c r="AJ47" s="44"/>
      <c r="AK47" s="45"/>
      <c r="AL47" s="45"/>
      <c r="AM47" s="40"/>
      <c r="AN47" s="72" t="s">
        <v>33</v>
      </c>
    </row>
    <row r="48" spans="1:40" x14ac:dyDescent="0.2">
      <c r="A48" s="328">
        <v>33</v>
      </c>
      <c r="B48" s="236" t="s">
        <v>58</v>
      </c>
      <c r="C48" s="37">
        <v>0</v>
      </c>
      <c r="D48" s="38">
        <v>90</v>
      </c>
      <c r="E48" s="231">
        <f t="shared" si="19"/>
        <v>90</v>
      </c>
      <c r="F48" s="37">
        <v>105</v>
      </c>
      <c r="G48" s="38">
        <f t="shared" si="20"/>
        <v>70</v>
      </c>
      <c r="H48" s="38">
        <f t="shared" si="21"/>
        <v>175</v>
      </c>
      <c r="I48" s="40">
        <f t="shared" si="22"/>
        <v>7</v>
      </c>
      <c r="J48" s="43"/>
      <c r="K48" s="44"/>
      <c r="L48" s="45"/>
      <c r="M48" s="45"/>
      <c r="N48" s="40"/>
      <c r="O48" s="43">
        <v>0</v>
      </c>
      <c r="P48" s="44">
        <v>30</v>
      </c>
      <c r="Q48" s="45">
        <v>5</v>
      </c>
      <c r="R48" s="45">
        <v>15</v>
      </c>
      <c r="S48" s="40">
        <v>2</v>
      </c>
      <c r="T48" s="43">
        <v>0</v>
      </c>
      <c r="U48" s="44">
        <v>30</v>
      </c>
      <c r="V48" s="45">
        <v>5</v>
      </c>
      <c r="W48" s="45">
        <v>15</v>
      </c>
      <c r="X48" s="40">
        <v>2</v>
      </c>
      <c r="Y48" s="43">
        <v>0</v>
      </c>
      <c r="Z48" s="44">
        <v>30</v>
      </c>
      <c r="AA48" s="45">
        <v>5</v>
      </c>
      <c r="AB48" s="45">
        <v>40</v>
      </c>
      <c r="AC48" s="40">
        <v>3</v>
      </c>
      <c r="AD48" s="43"/>
      <c r="AE48" s="44"/>
      <c r="AF48" s="45"/>
      <c r="AG48" s="45"/>
      <c r="AH48" s="40"/>
      <c r="AI48" s="43"/>
      <c r="AJ48" s="44"/>
      <c r="AK48" s="45"/>
      <c r="AL48" s="45"/>
      <c r="AM48" s="40"/>
      <c r="AN48" s="72" t="s">
        <v>33</v>
      </c>
    </row>
    <row r="49" spans="1:40" x14ac:dyDescent="0.2">
      <c r="A49" s="328">
        <v>34</v>
      </c>
      <c r="B49" s="331" t="s">
        <v>59</v>
      </c>
      <c r="C49" s="37">
        <v>0</v>
      </c>
      <c r="D49" s="38">
        <v>45</v>
      </c>
      <c r="E49" s="231">
        <f t="shared" si="19"/>
        <v>45</v>
      </c>
      <c r="F49" s="37">
        <v>60</v>
      </c>
      <c r="G49" s="38">
        <f t="shared" si="20"/>
        <v>90</v>
      </c>
      <c r="H49" s="38">
        <f t="shared" si="21"/>
        <v>150</v>
      </c>
      <c r="I49" s="40">
        <f t="shared" si="22"/>
        <v>6</v>
      </c>
      <c r="J49" s="43">
        <v>0</v>
      </c>
      <c r="K49" s="44">
        <v>15</v>
      </c>
      <c r="L49" s="45">
        <v>5</v>
      </c>
      <c r="M49" s="45">
        <v>30</v>
      </c>
      <c r="N49" s="40">
        <v>2</v>
      </c>
      <c r="O49" s="43">
        <v>0</v>
      </c>
      <c r="P49" s="44">
        <v>15</v>
      </c>
      <c r="Q49" s="45">
        <v>5</v>
      </c>
      <c r="R49" s="45">
        <v>30</v>
      </c>
      <c r="S49" s="40">
        <v>2</v>
      </c>
      <c r="T49" s="73">
        <v>0</v>
      </c>
      <c r="U49" s="74">
        <v>15</v>
      </c>
      <c r="V49" s="94">
        <v>5</v>
      </c>
      <c r="W49" s="94">
        <v>30</v>
      </c>
      <c r="X49" s="95">
        <v>2</v>
      </c>
      <c r="Y49" s="43"/>
      <c r="Z49" s="44"/>
      <c r="AA49" s="45"/>
      <c r="AB49" s="45"/>
      <c r="AC49" s="40"/>
      <c r="AD49" s="43"/>
      <c r="AE49" s="44"/>
      <c r="AF49" s="45"/>
      <c r="AG49" s="45"/>
      <c r="AH49" s="40"/>
      <c r="AI49" s="43"/>
      <c r="AJ49" s="44"/>
      <c r="AK49" s="45"/>
      <c r="AL49" s="45"/>
      <c r="AM49" s="40"/>
      <c r="AN49" s="49" t="s">
        <v>22</v>
      </c>
    </row>
    <row r="50" spans="1:40" x14ac:dyDescent="0.2">
      <c r="A50" s="328">
        <v>35</v>
      </c>
      <c r="B50" s="332" t="s">
        <v>60</v>
      </c>
      <c r="C50" s="37">
        <v>0</v>
      </c>
      <c r="D50" s="38">
        <v>45</v>
      </c>
      <c r="E50" s="231">
        <f t="shared" si="19"/>
        <v>45</v>
      </c>
      <c r="F50" s="37">
        <v>55</v>
      </c>
      <c r="G50" s="38">
        <f t="shared" si="20"/>
        <v>45</v>
      </c>
      <c r="H50" s="38">
        <f t="shared" si="21"/>
        <v>100</v>
      </c>
      <c r="I50" s="40">
        <f t="shared" si="22"/>
        <v>4</v>
      </c>
      <c r="J50" s="43">
        <v>0</v>
      </c>
      <c r="K50" s="44">
        <v>15</v>
      </c>
      <c r="L50" s="45">
        <v>5</v>
      </c>
      <c r="M50" s="45">
        <v>30</v>
      </c>
      <c r="N50" s="40">
        <v>2</v>
      </c>
      <c r="O50" s="43">
        <v>0</v>
      </c>
      <c r="P50" s="44">
        <v>30</v>
      </c>
      <c r="Q50" s="45">
        <v>5</v>
      </c>
      <c r="R50" s="45">
        <v>15</v>
      </c>
      <c r="S50" s="40">
        <v>2</v>
      </c>
      <c r="T50" s="269"/>
      <c r="U50" s="268"/>
      <c r="V50" s="268"/>
      <c r="W50" s="268"/>
      <c r="X50" s="267"/>
      <c r="Y50" s="43"/>
      <c r="Z50" s="44"/>
      <c r="AA50" s="45"/>
      <c r="AB50" s="45"/>
      <c r="AC50" s="40"/>
      <c r="AD50" s="43"/>
      <c r="AE50" s="44"/>
      <c r="AF50" s="45"/>
      <c r="AG50" s="45"/>
      <c r="AH50" s="40"/>
      <c r="AI50" s="43"/>
      <c r="AJ50" s="44"/>
      <c r="AK50" s="45"/>
      <c r="AL50" s="45"/>
      <c r="AM50" s="40"/>
      <c r="AN50" s="49" t="s">
        <v>51</v>
      </c>
    </row>
    <row r="51" spans="1:40" x14ac:dyDescent="0.2">
      <c r="A51" s="328">
        <v>36</v>
      </c>
      <c r="B51" s="332" t="s">
        <v>119</v>
      </c>
      <c r="C51" s="37">
        <v>0</v>
      </c>
      <c r="D51" s="38">
        <v>30</v>
      </c>
      <c r="E51" s="231">
        <f t="shared" si="19"/>
        <v>30</v>
      </c>
      <c r="F51" s="37">
        <v>35</v>
      </c>
      <c r="G51" s="38">
        <f t="shared" si="20"/>
        <v>15</v>
      </c>
      <c r="H51" s="38">
        <f t="shared" si="21"/>
        <v>50</v>
      </c>
      <c r="I51" s="40">
        <f t="shared" si="22"/>
        <v>2</v>
      </c>
      <c r="J51" s="43"/>
      <c r="K51" s="44"/>
      <c r="L51" s="45"/>
      <c r="M51" s="45"/>
      <c r="N51" s="40"/>
      <c r="O51" s="43"/>
      <c r="P51" s="44"/>
      <c r="Q51" s="45"/>
      <c r="R51" s="45"/>
      <c r="S51" s="40"/>
      <c r="T51" s="269"/>
      <c r="U51" s="268"/>
      <c r="V51" s="270"/>
      <c r="W51" s="270"/>
      <c r="X51" s="267"/>
      <c r="Y51" s="43"/>
      <c r="Z51" s="44"/>
      <c r="AA51" s="45"/>
      <c r="AB51" s="45"/>
      <c r="AC51" s="40"/>
      <c r="AD51" s="43"/>
      <c r="AE51" s="44"/>
      <c r="AF51" s="45"/>
      <c r="AG51" s="45"/>
      <c r="AH51" s="40"/>
      <c r="AI51" s="43">
        <v>0</v>
      </c>
      <c r="AJ51" s="44">
        <v>30</v>
      </c>
      <c r="AK51" s="45">
        <v>5</v>
      </c>
      <c r="AL51" s="45">
        <v>15</v>
      </c>
      <c r="AM51" s="40">
        <v>2</v>
      </c>
      <c r="AN51" s="49" t="s">
        <v>48</v>
      </c>
    </row>
    <row r="52" spans="1:40" x14ac:dyDescent="0.2">
      <c r="A52" s="328">
        <v>37</v>
      </c>
      <c r="B52" s="333" t="s">
        <v>69</v>
      </c>
      <c r="C52" s="37">
        <v>0</v>
      </c>
      <c r="D52" s="38">
        <v>60</v>
      </c>
      <c r="E52" s="231">
        <f t="shared" si="9"/>
        <v>60</v>
      </c>
      <c r="F52" s="37">
        <v>70</v>
      </c>
      <c r="G52" s="38">
        <f t="shared" si="6"/>
        <v>80</v>
      </c>
      <c r="H52" s="38">
        <f t="shared" si="7"/>
        <v>150</v>
      </c>
      <c r="I52" s="40">
        <f t="shared" si="8"/>
        <v>6</v>
      </c>
      <c r="J52" s="37"/>
      <c r="K52" s="38"/>
      <c r="L52" s="42"/>
      <c r="M52" s="42"/>
      <c r="N52" s="40"/>
      <c r="O52" s="37"/>
      <c r="P52" s="38"/>
      <c r="Q52" s="42"/>
      <c r="R52" s="42"/>
      <c r="S52" s="40"/>
      <c r="T52" s="37"/>
      <c r="U52" s="38"/>
      <c r="V52" s="42"/>
      <c r="W52" s="42"/>
      <c r="X52" s="40"/>
      <c r="Y52" s="37"/>
      <c r="Z52" s="38"/>
      <c r="AA52" s="42"/>
      <c r="AB52" s="42"/>
      <c r="AC52" s="40"/>
      <c r="AD52" s="37">
        <v>0</v>
      </c>
      <c r="AE52" s="38">
        <v>30</v>
      </c>
      <c r="AF52" s="45">
        <v>5</v>
      </c>
      <c r="AG52" s="45">
        <v>40</v>
      </c>
      <c r="AH52" s="40">
        <v>3</v>
      </c>
      <c r="AI52" s="37">
        <v>0</v>
      </c>
      <c r="AJ52" s="38">
        <v>30</v>
      </c>
      <c r="AK52" s="42">
        <v>5</v>
      </c>
      <c r="AL52" s="42">
        <v>40</v>
      </c>
      <c r="AM52" s="40">
        <v>3</v>
      </c>
      <c r="AN52" s="49" t="s">
        <v>70</v>
      </c>
    </row>
    <row r="53" spans="1:40" ht="13.5" thickBot="1" x14ac:dyDescent="0.25">
      <c r="A53" s="328">
        <v>38</v>
      </c>
      <c r="B53" s="334" t="s">
        <v>71</v>
      </c>
      <c r="C53" s="52">
        <v>0</v>
      </c>
      <c r="D53" s="53">
        <v>120</v>
      </c>
      <c r="E53" s="198">
        <f t="shared" si="9"/>
        <v>120</v>
      </c>
      <c r="F53" s="52">
        <v>140</v>
      </c>
      <c r="G53" s="53">
        <f t="shared" si="6"/>
        <v>60</v>
      </c>
      <c r="H53" s="53">
        <f t="shared" si="7"/>
        <v>200</v>
      </c>
      <c r="I53" s="54">
        <f t="shared" si="8"/>
        <v>8</v>
      </c>
      <c r="J53" s="335"/>
      <c r="K53" s="336"/>
      <c r="L53" s="337"/>
      <c r="M53" s="337"/>
      <c r="N53" s="338"/>
      <c r="O53" s="335">
        <v>0</v>
      </c>
      <c r="P53" s="336">
        <v>60</v>
      </c>
      <c r="Q53" s="337">
        <v>10</v>
      </c>
      <c r="R53" s="337">
        <v>30</v>
      </c>
      <c r="S53" s="338">
        <v>4</v>
      </c>
      <c r="T53" s="335">
        <v>0</v>
      </c>
      <c r="U53" s="336">
        <v>60</v>
      </c>
      <c r="V53" s="337">
        <v>10</v>
      </c>
      <c r="W53" s="337">
        <v>30</v>
      </c>
      <c r="X53" s="338">
        <v>4</v>
      </c>
      <c r="Y53" s="335"/>
      <c r="Z53" s="336"/>
      <c r="AA53" s="337"/>
      <c r="AB53" s="337"/>
      <c r="AC53" s="338"/>
      <c r="AD53" s="343"/>
      <c r="AE53" s="344"/>
      <c r="AF53" s="345"/>
      <c r="AG53" s="345"/>
      <c r="AH53" s="54"/>
      <c r="AI53" s="343"/>
      <c r="AJ53" s="344"/>
      <c r="AK53" s="345"/>
      <c r="AL53" s="345"/>
      <c r="AM53" s="54"/>
      <c r="AN53" s="346" t="s">
        <v>104</v>
      </c>
    </row>
    <row r="54" spans="1:40" ht="13.5" thickBot="1" x14ac:dyDescent="0.25">
      <c r="A54" s="35"/>
      <c r="B54" s="262" t="s">
        <v>25</v>
      </c>
      <c r="C54" s="119">
        <f>SUM(C39:C53)</f>
        <v>15</v>
      </c>
      <c r="D54" s="119">
        <f t="shared" ref="D54:AM54" si="23">SUM(D39:D53)</f>
        <v>870</v>
      </c>
      <c r="E54" s="119">
        <f t="shared" si="23"/>
        <v>885</v>
      </c>
      <c r="F54" s="119">
        <f t="shared" si="23"/>
        <v>1065</v>
      </c>
      <c r="G54" s="119">
        <f t="shared" si="23"/>
        <v>810</v>
      </c>
      <c r="H54" s="119">
        <f t="shared" si="23"/>
        <v>1875</v>
      </c>
      <c r="I54" s="326">
        <f t="shared" si="23"/>
        <v>75</v>
      </c>
      <c r="J54" s="119">
        <f t="shared" si="23"/>
        <v>0</v>
      </c>
      <c r="K54" s="119">
        <f t="shared" si="23"/>
        <v>135</v>
      </c>
      <c r="L54" s="119">
        <f t="shared" si="23"/>
        <v>30</v>
      </c>
      <c r="M54" s="119">
        <f t="shared" si="23"/>
        <v>160</v>
      </c>
      <c r="N54" s="326">
        <f t="shared" si="23"/>
        <v>13</v>
      </c>
      <c r="O54" s="119">
        <f t="shared" si="23"/>
        <v>0</v>
      </c>
      <c r="P54" s="119">
        <f t="shared" si="23"/>
        <v>240</v>
      </c>
      <c r="Q54" s="119">
        <f t="shared" si="23"/>
        <v>45</v>
      </c>
      <c r="R54" s="119">
        <f t="shared" si="23"/>
        <v>165</v>
      </c>
      <c r="S54" s="326">
        <f t="shared" si="23"/>
        <v>18</v>
      </c>
      <c r="T54" s="119">
        <f t="shared" si="23"/>
        <v>15</v>
      </c>
      <c r="U54" s="119">
        <f t="shared" si="23"/>
        <v>210</v>
      </c>
      <c r="V54" s="119">
        <f t="shared" si="23"/>
        <v>45</v>
      </c>
      <c r="W54" s="119">
        <f t="shared" si="23"/>
        <v>180</v>
      </c>
      <c r="X54" s="326">
        <f t="shared" si="23"/>
        <v>18</v>
      </c>
      <c r="Y54" s="119">
        <f t="shared" si="23"/>
        <v>0</v>
      </c>
      <c r="Z54" s="119">
        <f t="shared" si="23"/>
        <v>150</v>
      </c>
      <c r="AA54" s="119">
        <f t="shared" si="23"/>
        <v>25</v>
      </c>
      <c r="AB54" s="119">
        <f t="shared" si="23"/>
        <v>175</v>
      </c>
      <c r="AC54" s="326">
        <f t="shared" si="23"/>
        <v>14</v>
      </c>
      <c r="AD54" s="119">
        <f t="shared" si="23"/>
        <v>0</v>
      </c>
      <c r="AE54" s="119">
        <f t="shared" si="23"/>
        <v>75</v>
      </c>
      <c r="AF54" s="119">
        <f t="shared" si="23"/>
        <v>25</v>
      </c>
      <c r="AG54" s="119">
        <f t="shared" si="23"/>
        <v>75</v>
      </c>
      <c r="AH54" s="326">
        <f t="shared" si="23"/>
        <v>7</v>
      </c>
      <c r="AI54" s="119">
        <f t="shared" si="23"/>
        <v>0</v>
      </c>
      <c r="AJ54" s="119">
        <f t="shared" si="23"/>
        <v>60</v>
      </c>
      <c r="AK54" s="119">
        <f t="shared" si="23"/>
        <v>10</v>
      </c>
      <c r="AL54" s="119">
        <f t="shared" si="23"/>
        <v>55</v>
      </c>
      <c r="AM54" s="326">
        <f t="shared" si="23"/>
        <v>5</v>
      </c>
      <c r="AN54" s="119"/>
    </row>
    <row r="55" spans="1:40" ht="13.5" thickBot="1" x14ac:dyDescent="0.25">
      <c r="A55" s="35" t="s">
        <v>96</v>
      </c>
      <c r="B55" s="395" t="s">
        <v>73</v>
      </c>
      <c r="C55" s="396"/>
      <c r="D55" s="396"/>
      <c r="E55" s="396"/>
      <c r="F55" s="396"/>
      <c r="G55" s="396"/>
      <c r="H55" s="396"/>
      <c r="I55" s="397"/>
      <c r="J55" s="398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400"/>
    </row>
    <row r="56" spans="1:40" x14ac:dyDescent="0.2">
      <c r="A56" s="35">
        <v>39</v>
      </c>
      <c r="B56" s="120" t="s">
        <v>74</v>
      </c>
      <c r="C56" s="121">
        <v>0</v>
      </c>
      <c r="D56" s="122">
        <v>60</v>
      </c>
      <c r="E56" s="86">
        <f>SUM(C56:D56)</f>
        <v>60</v>
      </c>
      <c r="F56" s="121">
        <v>60</v>
      </c>
      <c r="G56" s="27">
        <f>H56-F56</f>
        <v>15</v>
      </c>
      <c r="H56" s="27">
        <f>$B$8*I56</f>
        <v>75</v>
      </c>
      <c r="I56" s="28">
        <f>SUM(N56,S56,X56,AC56,AH56,AM56)</f>
        <v>3</v>
      </c>
      <c r="J56" s="123"/>
      <c r="K56" s="124"/>
      <c r="L56" s="125"/>
      <c r="M56" s="125"/>
      <c r="N56" s="126"/>
      <c r="O56" s="127"/>
      <c r="P56" s="128"/>
      <c r="Q56" s="129"/>
      <c r="R56" s="129"/>
      <c r="S56" s="125"/>
      <c r="T56" s="121">
        <v>0</v>
      </c>
      <c r="U56" s="122">
        <v>60</v>
      </c>
      <c r="V56" s="130">
        <v>0</v>
      </c>
      <c r="W56" s="130">
        <v>15</v>
      </c>
      <c r="X56" s="131">
        <v>3</v>
      </c>
      <c r="Y56" s="121"/>
      <c r="Z56" s="122"/>
      <c r="AA56" s="130"/>
      <c r="AB56" s="130"/>
      <c r="AC56" s="132"/>
      <c r="AD56" s="121"/>
      <c r="AE56" s="122"/>
      <c r="AF56" s="130"/>
      <c r="AG56" s="130"/>
      <c r="AH56" s="131"/>
      <c r="AI56" s="121"/>
      <c r="AJ56" s="122"/>
      <c r="AK56" s="130"/>
      <c r="AL56" s="130"/>
      <c r="AM56" s="132"/>
      <c r="AN56" s="133" t="s">
        <v>22</v>
      </c>
    </row>
    <row r="57" spans="1:40" x14ac:dyDescent="0.2">
      <c r="A57" s="35">
        <v>40</v>
      </c>
      <c r="B57" s="76" t="s">
        <v>75</v>
      </c>
      <c r="C57" s="39">
        <v>0</v>
      </c>
      <c r="D57" s="134">
        <v>40</v>
      </c>
      <c r="E57" s="42">
        <f>SUM(C57:D57)</f>
        <v>40</v>
      </c>
      <c r="F57" s="39">
        <v>40</v>
      </c>
      <c r="G57" s="38">
        <f>H57-F57</f>
        <v>60</v>
      </c>
      <c r="H57" s="38">
        <f>$B$8*I57</f>
        <v>100</v>
      </c>
      <c r="I57" s="40">
        <f>SUM(N57,S57,X57,AC57,AH57,AM57)</f>
        <v>4</v>
      </c>
      <c r="J57" s="135"/>
      <c r="K57" s="134"/>
      <c r="L57" s="136"/>
      <c r="M57" s="136"/>
      <c r="N57" s="137"/>
      <c r="O57" s="39">
        <v>0</v>
      </c>
      <c r="P57" s="134">
        <v>10</v>
      </c>
      <c r="Q57" s="136">
        <v>0</v>
      </c>
      <c r="R57" s="136">
        <v>15</v>
      </c>
      <c r="S57" s="138">
        <v>1</v>
      </c>
      <c r="T57" s="39">
        <v>0</v>
      </c>
      <c r="U57" s="139">
        <v>15</v>
      </c>
      <c r="V57" s="140">
        <v>0</v>
      </c>
      <c r="W57" s="140">
        <v>10</v>
      </c>
      <c r="X57" s="108">
        <v>1</v>
      </c>
      <c r="Y57" s="39">
        <v>0</v>
      </c>
      <c r="Z57" s="139">
        <v>15</v>
      </c>
      <c r="AA57" s="140">
        <v>0</v>
      </c>
      <c r="AB57" s="140">
        <v>35</v>
      </c>
      <c r="AC57" s="108">
        <v>2</v>
      </c>
      <c r="AD57" s="39"/>
      <c r="AE57" s="134"/>
      <c r="AF57" s="136"/>
      <c r="AG57" s="136"/>
      <c r="AH57" s="108"/>
      <c r="AI57" s="39"/>
      <c r="AJ57" s="134"/>
      <c r="AK57" s="136"/>
      <c r="AL57" s="136"/>
      <c r="AM57" s="137"/>
      <c r="AN57" s="141" t="s">
        <v>39</v>
      </c>
    </row>
    <row r="58" spans="1:40" x14ac:dyDescent="0.2">
      <c r="A58" s="35">
        <v>41</v>
      </c>
      <c r="B58" s="76" t="s">
        <v>117</v>
      </c>
      <c r="C58" s="39">
        <v>0</v>
      </c>
      <c r="D58" s="134">
        <v>200</v>
      </c>
      <c r="E58" s="42">
        <v>200</v>
      </c>
      <c r="F58" s="39">
        <v>200</v>
      </c>
      <c r="G58" s="38">
        <v>0</v>
      </c>
      <c r="H58" s="38">
        <v>200</v>
      </c>
      <c r="I58" s="40">
        <v>8</v>
      </c>
      <c r="J58" s="135"/>
      <c r="K58" s="134"/>
      <c r="L58" s="136"/>
      <c r="M58" s="136"/>
      <c r="N58" s="137"/>
      <c r="O58" s="39"/>
      <c r="P58" s="134"/>
      <c r="Q58" s="136"/>
      <c r="R58" s="136"/>
      <c r="S58" s="138"/>
      <c r="T58" s="39">
        <v>0</v>
      </c>
      <c r="U58" s="139">
        <v>50</v>
      </c>
      <c r="V58" s="140">
        <v>0</v>
      </c>
      <c r="W58" s="140">
        <v>0</v>
      </c>
      <c r="X58" s="108">
        <v>2</v>
      </c>
      <c r="Y58" s="39">
        <v>0</v>
      </c>
      <c r="Z58" s="139">
        <v>50</v>
      </c>
      <c r="AA58" s="140">
        <v>0</v>
      </c>
      <c r="AB58" s="140">
        <v>0</v>
      </c>
      <c r="AC58" s="108">
        <v>2</v>
      </c>
      <c r="AD58" s="39">
        <v>0</v>
      </c>
      <c r="AE58" s="134">
        <v>50</v>
      </c>
      <c r="AF58" s="136">
        <v>0</v>
      </c>
      <c r="AG58" s="136">
        <v>0</v>
      </c>
      <c r="AH58" s="108">
        <v>2</v>
      </c>
      <c r="AI58" s="39">
        <v>0</v>
      </c>
      <c r="AJ58" s="134">
        <v>50</v>
      </c>
      <c r="AK58" s="136">
        <v>0</v>
      </c>
      <c r="AL58" s="136">
        <v>0</v>
      </c>
      <c r="AM58" s="323">
        <v>2</v>
      </c>
      <c r="AN58" s="141" t="s">
        <v>118</v>
      </c>
    </row>
    <row r="59" spans="1:40" x14ac:dyDescent="0.2">
      <c r="A59" s="35">
        <v>42</v>
      </c>
      <c r="B59" s="76" t="s">
        <v>76</v>
      </c>
      <c r="C59" s="39">
        <v>0</v>
      </c>
      <c r="D59" s="134">
        <v>120</v>
      </c>
      <c r="E59" s="42">
        <f>SUM(C59:D59)</f>
        <v>120</v>
      </c>
      <c r="F59" s="39">
        <v>120</v>
      </c>
      <c r="G59" s="38">
        <f>H59-F59</f>
        <v>5</v>
      </c>
      <c r="H59" s="38">
        <f>$B$8*I59</f>
        <v>125</v>
      </c>
      <c r="I59" s="40">
        <f>SUM(N59,S59,X59,AC59,AH59,AM59)</f>
        <v>5</v>
      </c>
      <c r="J59" s="135"/>
      <c r="K59" s="134"/>
      <c r="L59" s="136"/>
      <c r="M59" s="136"/>
      <c r="N59" s="137"/>
      <c r="O59" s="39"/>
      <c r="P59" s="134"/>
      <c r="Q59" s="136"/>
      <c r="R59" s="136"/>
      <c r="S59" s="136"/>
      <c r="T59" s="39"/>
      <c r="U59" s="134"/>
      <c r="V59" s="136"/>
      <c r="W59" s="136"/>
      <c r="X59" s="137"/>
      <c r="Y59" s="39"/>
      <c r="Z59" s="142"/>
      <c r="AA59" s="143"/>
      <c r="AB59" s="143"/>
      <c r="AC59" s="144"/>
      <c r="AD59" s="39">
        <v>0</v>
      </c>
      <c r="AE59" s="134">
        <v>120</v>
      </c>
      <c r="AF59" s="136">
        <v>0</v>
      </c>
      <c r="AG59" s="136">
        <v>5</v>
      </c>
      <c r="AH59" s="108">
        <v>5</v>
      </c>
      <c r="AI59" s="39"/>
      <c r="AJ59" s="134"/>
      <c r="AK59" s="136"/>
      <c r="AL59" s="136"/>
      <c r="AM59" s="137"/>
      <c r="AN59" s="141" t="s">
        <v>46</v>
      </c>
    </row>
    <row r="60" spans="1:40" ht="13.5" thickBot="1" x14ac:dyDescent="0.25">
      <c r="A60" s="35">
        <v>43</v>
      </c>
      <c r="B60" s="145" t="s">
        <v>77</v>
      </c>
      <c r="C60" s="146">
        <v>0</v>
      </c>
      <c r="D60" s="147">
        <v>80</v>
      </c>
      <c r="E60" s="11">
        <f>SUM(C60:D60)</f>
        <v>80</v>
      </c>
      <c r="F60" s="148">
        <v>80</v>
      </c>
      <c r="G60" s="53">
        <f>H60-F60</f>
        <v>45</v>
      </c>
      <c r="H60" s="53">
        <f>$B$8*I60</f>
        <v>125</v>
      </c>
      <c r="I60" s="54">
        <f>SUM(N60,S60,X60,AC60,AH60,AM60)</f>
        <v>5</v>
      </c>
      <c r="J60" s="149"/>
      <c r="K60" s="147"/>
      <c r="L60" s="150"/>
      <c r="M60" s="150"/>
      <c r="N60" s="151"/>
      <c r="O60" s="146"/>
      <c r="P60" s="147"/>
      <c r="Q60" s="150"/>
      <c r="R60" s="150"/>
      <c r="S60" s="150"/>
      <c r="T60" s="146"/>
      <c r="U60" s="147"/>
      <c r="V60" s="150"/>
      <c r="W60" s="150"/>
      <c r="X60" s="151"/>
      <c r="Y60" s="146"/>
      <c r="Z60" s="152"/>
      <c r="AA60" s="153"/>
      <c r="AB60" s="153"/>
      <c r="AC60" s="154"/>
      <c r="AD60" s="146">
        <v>0</v>
      </c>
      <c r="AE60" s="155">
        <v>40</v>
      </c>
      <c r="AF60" s="156">
        <v>0</v>
      </c>
      <c r="AG60" s="156">
        <v>10</v>
      </c>
      <c r="AH60" s="157">
        <v>2</v>
      </c>
      <c r="AI60" s="158">
        <v>0</v>
      </c>
      <c r="AJ60" s="155">
        <v>40</v>
      </c>
      <c r="AK60" s="156">
        <v>0</v>
      </c>
      <c r="AL60" s="156">
        <v>35</v>
      </c>
      <c r="AM60" s="157">
        <v>3</v>
      </c>
      <c r="AN60" s="159" t="s">
        <v>70</v>
      </c>
    </row>
    <row r="61" spans="1:40" ht="13.5" thickBot="1" x14ac:dyDescent="0.25">
      <c r="A61" s="35"/>
      <c r="B61" s="160" t="s">
        <v>25</v>
      </c>
      <c r="C61" s="161">
        <f>SUM(C56:C60)</f>
        <v>0</v>
      </c>
      <c r="D61" s="161">
        <f>SUM(D56:D60)</f>
        <v>500</v>
      </c>
      <c r="E61" s="162">
        <f>SUM(E56:E60)</f>
        <v>500</v>
      </c>
      <c r="F61" s="163">
        <f>SUM(F56:F60)</f>
        <v>500</v>
      </c>
      <c r="G61" s="164">
        <f>SUM(G56:G60)</f>
        <v>125</v>
      </c>
      <c r="H61" s="165">
        <f>$B$8*I61</f>
        <v>625</v>
      </c>
      <c r="I61" s="166">
        <f>SUM(I56:I60)</f>
        <v>25</v>
      </c>
      <c r="J61" s="167"/>
      <c r="K61" s="161"/>
      <c r="L61" s="161"/>
      <c r="M61" s="161"/>
      <c r="N61" s="168"/>
      <c r="O61" s="161">
        <f t="shared" ref="O61:AM61" si="24">SUM(O56:O60)</f>
        <v>0</v>
      </c>
      <c r="P61" s="161">
        <f t="shared" si="24"/>
        <v>10</v>
      </c>
      <c r="Q61" s="161">
        <f t="shared" si="24"/>
        <v>0</v>
      </c>
      <c r="R61" s="161">
        <f t="shared" si="24"/>
        <v>15</v>
      </c>
      <c r="S61" s="168">
        <f t="shared" si="24"/>
        <v>1</v>
      </c>
      <c r="T61" s="161">
        <f t="shared" si="24"/>
        <v>0</v>
      </c>
      <c r="U61" s="161">
        <f t="shared" si="24"/>
        <v>125</v>
      </c>
      <c r="V61" s="161">
        <f t="shared" si="24"/>
        <v>0</v>
      </c>
      <c r="W61" s="161">
        <f t="shared" si="24"/>
        <v>25</v>
      </c>
      <c r="X61" s="168">
        <f t="shared" si="24"/>
        <v>6</v>
      </c>
      <c r="Y61" s="161">
        <f t="shared" si="24"/>
        <v>0</v>
      </c>
      <c r="Z61" s="161">
        <f t="shared" si="24"/>
        <v>65</v>
      </c>
      <c r="AA61" s="161">
        <f t="shared" si="24"/>
        <v>0</v>
      </c>
      <c r="AB61" s="161">
        <f t="shared" si="24"/>
        <v>35</v>
      </c>
      <c r="AC61" s="168">
        <f t="shared" si="24"/>
        <v>4</v>
      </c>
      <c r="AD61" s="161">
        <f t="shared" si="24"/>
        <v>0</v>
      </c>
      <c r="AE61" s="161">
        <f t="shared" si="24"/>
        <v>210</v>
      </c>
      <c r="AF61" s="161">
        <f t="shared" si="24"/>
        <v>0</v>
      </c>
      <c r="AG61" s="161">
        <f t="shared" si="24"/>
        <v>15</v>
      </c>
      <c r="AH61" s="168">
        <f t="shared" si="24"/>
        <v>9</v>
      </c>
      <c r="AI61" s="161">
        <f t="shared" si="24"/>
        <v>0</v>
      </c>
      <c r="AJ61" s="161">
        <f t="shared" si="24"/>
        <v>90</v>
      </c>
      <c r="AK61" s="161">
        <f t="shared" si="24"/>
        <v>0</v>
      </c>
      <c r="AL61" s="161">
        <f t="shared" si="24"/>
        <v>35</v>
      </c>
      <c r="AM61" s="168">
        <f t="shared" si="24"/>
        <v>5</v>
      </c>
      <c r="AN61" s="169"/>
    </row>
    <row r="62" spans="1:40" ht="13.5" thickBot="1" x14ac:dyDescent="0.25">
      <c r="A62" s="35" t="s">
        <v>97</v>
      </c>
      <c r="B62" s="170" t="s">
        <v>106</v>
      </c>
      <c r="C62" s="171"/>
      <c r="D62" s="171"/>
      <c r="E62" s="171"/>
      <c r="F62" s="172"/>
      <c r="G62" s="172"/>
      <c r="H62" s="66"/>
      <c r="I62" s="173"/>
      <c r="J62" s="162"/>
      <c r="K62" s="174"/>
      <c r="L62" s="174"/>
      <c r="M62" s="174"/>
      <c r="N62" s="175"/>
      <c r="O62" s="174"/>
      <c r="P62" s="174"/>
      <c r="Q62" s="174"/>
      <c r="R62" s="174"/>
      <c r="S62" s="175"/>
      <c r="T62" s="174"/>
      <c r="U62" s="174"/>
      <c r="V62" s="174"/>
      <c r="W62" s="174"/>
      <c r="X62" s="175"/>
      <c r="Y62" s="174"/>
      <c r="Z62" s="174"/>
      <c r="AA62" s="174"/>
      <c r="AB62" s="174"/>
      <c r="AC62" s="175"/>
      <c r="AD62" s="174"/>
      <c r="AE62" s="174"/>
      <c r="AF62" s="174"/>
      <c r="AG62" s="174"/>
      <c r="AH62" s="175"/>
      <c r="AI62" s="174"/>
      <c r="AJ62" s="174"/>
      <c r="AK62" s="174"/>
      <c r="AL62" s="174"/>
      <c r="AM62" s="175"/>
      <c r="AN62" s="176"/>
    </row>
    <row r="63" spans="1:40" ht="13.5" thickBot="1" x14ac:dyDescent="0.25">
      <c r="A63" s="177" t="s">
        <v>98</v>
      </c>
      <c r="B63" s="301" t="s">
        <v>107</v>
      </c>
      <c r="C63" s="178"/>
      <c r="D63" s="178"/>
      <c r="E63" s="178"/>
      <c r="F63" s="178"/>
      <c r="G63" s="178"/>
      <c r="H63" s="178"/>
      <c r="I63" s="179"/>
      <c r="J63" s="19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78"/>
      <c r="AE63" s="178"/>
      <c r="AF63" s="178"/>
      <c r="AG63" s="178"/>
      <c r="AH63" s="180"/>
      <c r="AI63" s="178"/>
      <c r="AJ63" s="178"/>
      <c r="AK63" s="178"/>
      <c r="AL63" s="178"/>
      <c r="AM63" s="180"/>
      <c r="AN63" s="181"/>
    </row>
    <row r="64" spans="1:40" x14ac:dyDescent="0.2">
      <c r="A64" s="35">
        <v>44</v>
      </c>
      <c r="B64" s="182" t="s">
        <v>78</v>
      </c>
      <c r="C64" s="26">
        <v>15</v>
      </c>
      <c r="D64" s="27">
        <v>0</v>
      </c>
      <c r="E64" s="86">
        <f>SUM(C64:D64)</f>
        <v>15</v>
      </c>
      <c r="F64" s="26">
        <v>20</v>
      </c>
      <c r="G64" s="27">
        <f>H64-F64</f>
        <v>30</v>
      </c>
      <c r="H64" s="27">
        <f>$B$8*I64</f>
        <v>50</v>
      </c>
      <c r="I64" s="28">
        <f>SUM(N64,S64,X64,AC64,AH64,AM64)</f>
        <v>2</v>
      </c>
      <c r="J64" s="183"/>
      <c r="K64" s="27"/>
      <c r="L64" s="86"/>
      <c r="M64" s="86"/>
      <c r="N64" s="184"/>
      <c r="O64" s="26"/>
      <c r="P64" s="27"/>
      <c r="Q64" s="86"/>
      <c r="R64" s="86"/>
      <c r="S64" s="184"/>
      <c r="T64" s="26"/>
      <c r="U64" s="27"/>
      <c r="V64" s="86"/>
      <c r="W64" s="86"/>
      <c r="X64" s="184"/>
      <c r="Y64" s="26"/>
      <c r="Z64" s="27"/>
      <c r="AA64" s="86"/>
      <c r="AB64" s="86"/>
      <c r="AC64" s="86"/>
      <c r="AD64" s="26"/>
      <c r="AE64" s="27"/>
      <c r="AF64" s="27"/>
      <c r="AG64" s="27"/>
      <c r="AH64" s="28"/>
      <c r="AI64" s="26">
        <v>15</v>
      </c>
      <c r="AJ64" s="27">
        <v>0</v>
      </c>
      <c r="AK64" s="27">
        <v>5</v>
      </c>
      <c r="AL64" s="27">
        <v>30</v>
      </c>
      <c r="AM64" s="28">
        <v>2</v>
      </c>
      <c r="AN64" s="185" t="s">
        <v>48</v>
      </c>
    </row>
    <row r="65" spans="1:40" ht="13.5" thickBot="1" x14ac:dyDescent="0.25">
      <c r="A65" s="35">
        <v>45</v>
      </c>
      <c r="B65" s="186" t="s">
        <v>79</v>
      </c>
      <c r="C65" s="9">
        <v>60</v>
      </c>
      <c r="D65" s="10">
        <v>90</v>
      </c>
      <c r="E65" s="11">
        <f>SUM(C65:D65)</f>
        <v>150</v>
      </c>
      <c r="F65" s="9">
        <v>160</v>
      </c>
      <c r="G65" s="10">
        <f>H65-F65</f>
        <v>90</v>
      </c>
      <c r="H65" s="10">
        <f>$B$8*I65</f>
        <v>250</v>
      </c>
      <c r="I65" s="12">
        <f>SUM(N65,S65,X65,AC65,AH65,AM65)</f>
        <v>10</v>
      </c>
      <c r="J65" s="55"/>
      <c r="K65" s="10"/>
      <c r="L65" s="11"/>
      <c r="M65" s="11"/>
      <c r="N65" s="187"/>
      <c r="O65" s="9"/>
      <c r="P65" s="10"/>
      <c r="Q65" s="11"/>
      <c r="R65" s="11"/>
      <c r="S65" s="187"/>
      <c r="T65" s="9"/>
      <c r="U65" s="10"/>
      <c r="V65" s="11"/>
      <c r="W65" s="11"/>
      <c r="X65" s="187"/>
      <c r="Y65" s="9"/>
      <c r="Z65" s="10"/>
      <c r="AA65" s="11"/>
      <c r="AB65" s="11"/>
      <c r="AC65" s="11"/>
      <c r="AD65" s="9">
        <v>30</v>
      </c>
      <c r="AE65" s="10">
        <v>30</v>
      </c>
      <c r="AF65" s="10">
        <v>5</v>
      </c>
      <c r="AG65" s="10">
        <v>35</v>
      </c>
      <c r="AH65" s="12">
        <v>4</v>
      </c>
      <c r="AI65" s="9">
        <v>30</v>
      </c>
      <c r="AJ65" s="10">
        <v>60</v>
      </c>
      <c r="AK65" s="10">
        <v>5</v>
      </c>
      <c r="AL65" s="10">
        <v>55</v>
      </c>
      <c r="AM65" s="12">
        <v>6</v>
      </c>
      <c r="AN65" s="188" t="s">
        <v>21</v>
      </c>
    </row>
    <row r="66" spans="1:40" ht="13.5" thickBot="1" x14ac:dyDescent="0.25">
      <c r="A66" s="35"/>
      <c r="B66" s="178" t="s">
        <v>25</v>
      </c>
      <c r="C66" s="61">
        <v>75</v>
      </c>
      <c r="D66" s="79">
        <v>90</v>
      </c>
      <c r="E66" s="189">
        <v>165</v>
      </c>
      <c r="F66" s="61">
        <f>SUM(F64:F65)</f>
        <v>180</v>
      </c>
      <c r="G66" s="79">
        <f>SUM(G64:G65)</f>
        <v>120</v>
      </c>
      <c r="H66" s="79">
        <f>SUM(F66:G66)</f>
        <v>300</v>
      </c>
      <c r="I66" s="80">
        <v>12</v>
      </c>
      <c r="J66" s="61"/>
      <c r="K66" s="79"/>
      <c r="L66" s="79"/>
      <c r="M66" s="79"/>
      <c r="N66" s="80"/>
      <c r="O66" s="61"/>
      <c r="P66" s="79"/>
      <c r="Q66" s="79"/>
      <c r="R66" s="79"/>
      <c r="S66" s="80"/>
      <c r="T66" s="61"/>
      <c r="U66" s="79"/>
      <c r="V66" s="79"/>
      <c r="W66" s="79"/>
      <c r="X66" s="80"/>
      <c r="Y66" s="61"/>
      <c r="Z66" s="79"/>
      <c r="AA66" s="79"/>
      <c r="AB66" s="79"/>
      <c r="AC66" s="261"/>
      <c r="AD66" s="61">
        <v>30</v>
      </c>
      <c r="AE66" s="79">
        <v>30</v>
      </c>
      <c r="AF66" s="79">
        <v>5</v>
      </c>
      <c r="AG66" s="79">
        <v>35</v>
      </c>
      <c r="AH66" s="80">
        <v>4</v>
      </c>
      <c r="AI66" s="61">
        <v>45</v>
      </c>
      <c r="AJ66" s="79">
        <v>60</v>
      </c>
      <c r="AK66" s="79">
        <v>10</v>
      </c>
      <c r="AL66" s="79">
        <v>85</v>
      </c>
      <c r="AM66" s="80">
        <v>8</v>
      </c>
      <c r="AN66" s="20"/>
    </row>
    <row r="67" spans="1:40" ht="13.5" thickBot="1" x14ac:dyDescent="0.25">
      <c r="A67" s="177" t="s">
        <v>99</v>
      </c>
      <c r="B67" s="15" t="s">
        <v>80</v>
      </c>
      <c r="C67" s="191"/>
      <c r="D67" s="191"/>
      <c r="E67" s="191"/>
      <c r="F67" s="117"/>
      <c r="G67" s="117"/>
      <c r="H67" s="117"/>
      <c r="I67" s="192"/>
      <c r="J67" s="193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4"/>
      <c r="AI67" s="191"/>
      <c r="AJ67" s="191"/>
      <c r="AK67" s="191"/>
      <c r="AL67" s="191"/>
      <c r="AM67" s="194"/>
      <c r="AN67" s="181"/>
    </row>
    <row r="68" spans="1:40" x14ac:dyDescent="0.2">
      <c r="A68" s="35">
        <v>44</v>
      </c>
      <c r="B68" s="195" t="s">
        <v>81</v>
      </c>
      <c r="C68" s="9">
        <v>15</v>
      </c>
      <c r="D68" s="10">
        <v>0</v>
      </c>
      <c r="E68" s="25">
        <f>SUM(C68:D68)</f>
        <v>15</v>
      </c>
      <c r="F68" s="26">
        <v>20</v>
      </c>
      <c r="G68" s="260">
        <v>30</v>
      </c>
      <c r="H68" s="260">
        <f>$B$8*I68</f>
        <v>50</v>
      </c>
      <c r="I68" s="259">
        <f>SUM(N68,S68,X68,AC68,AH68,AM68)</f>
        <v>2</v>
      </c>
      <c r="J68" s="183"/>
      <c r="K68" s="27"/>
      <c r="L68" s="86"/>
      <c r="M68" s="86"/>
      <c r="N68" s="184"/>
      <c r="O68" s="26"/>
      <c r="P68" s="27"/>
      <c r="Q68" s="86"/>
      <c r="R68" s="86"/>
      <c r="S68" s="184"/>
      <c r="T68" s="26"/>
      <c r="U68" s="27"/>
      <c r="V68" s="86"/>
      <c r="W68" s="86"/>
      <c r="X68" s="184"/>
      <c r="Y68" s="26"/>
      <c r="Z68" s="27"/>
      <c r="AA68" s="86"/>
      <c r="AB68" s="86"/>
      <c r="AC68" s="184"/>
      <c r="AD68" s="26"/>
      <c r="AE68" s="27"/>
      <c r="AF68" s="86"/>
      <c r="AG68" s="86"/>
      <c r="AH68" s="28"/>
      <c r="AI68" s="26">
        <v>15</v>
      </c>
      <c r="AJ68" s="27">
        <v>0</v>
      </c>
      <c r="AK68" s="86">
        <v>5</v>
      </c>
      <c r="AL68" s="86">
        <v>30</v>
      </c>
      <c r="AM68" s="28">
        <v>2</v>
      </c>
      <c r="AN68" s="196" t="s">
        <v>48</v>
      </c>
    </row>
    <row r="69" spans="1:40" ht="13.5" thickBot="1" x14ac:dyDescent="0.25">
      <c r="A69" s="35">
        <v>45</v>
      </c>
      <c r="B69" s="197" t="s">
        <v>82</v>
      </c>
      <c r="C69" s="9">
        <v>30</v>
      </c>
      <c r="D69" s="10">
        <v>60</v>
      </c>
      <c r="E69" s="25">
        <f>SUM(C69:D69)</f>
        <v>90</v>
      </c>
      <c r="F69" s="52">
        <v>100</v>
      </c>
      <c r="G69" s="53">
        <f>H69-F69</f>
        <v>150</v>
      </c>
      <c r="H69" s="53">
        <f>$B$8*I69</f>
        <v>250</v>
      </c>
      <c r="I69" s="54">
        <f>SUM(N69,S69,X69,AC69,AH69,AM69)</f>
        <v>10</v>
      </c>
      <c r="J69" s="190"/>
      <c r="K69" s="53"/>
      <c r="L69" s="116"/>
      <c r="M69" s="116"/>
      <c r="N69" s="198"/>
      <c r="O69" s="52"/>
      <c r="P69" s="53"/>
      <c r="Q69" s="116"/>
      <c r="R69" s="116"/>
      <c r="S69" s="198"/>
      <c r="T69" s="52"/>
      <c r="U69" s="53"/>
      <c r="V69" s="116"/>
      <c r="W69" s="116"/>
      <c r="X69" s="198"/>
      <c r="Y69" s="52"/>
      <c r="Z69" s="53"/>
      <c r="AA69" s="116"/>
      <c r="AB69" s="116"/>
      <c r="AC69" s="198"/>
      <c r="AD69" s="52">
        <v>15</v>
      </c>
      <c r="AE69" s="53">
        <v>30</v>
      </c>
      <c r="AF69" s="116">
        <v>5</v>
      </c>
      <c r="AG69" s="116">
        <v>50</v>
      </c>
      <c r="AH69" s="54">
        <v>4</v>
      </c>
      <c r="AI69" s="52">
        <v>15</v>
      </c>
      <c r="AJ69" s="53">
        <v>30</v>
      </c>
      <c r="AK69" s="116">
        <v>5</v>
      </c>
      <c r="AL69" s="116">
        <v>100</v>
      </c>
      <c r="AM69" s="54">
        <v>6</v>
      </c>
      <c r="AN69" s="188" t="s">
        <v>21</v>
      </c>
    </row>
    <row r="70" spans="1:40" ht="13.5" thickBot="1" x14ac:dyDescent="0.25">
      <c r="A70" s="35"/>
      <c r="B70" s="15" t="s">
        <v>25</v>
      </c>
      <c r="C70" s="119">
        <v>45</v>
      </c>
      <c r="D70" s="119">
        <v>60</v>
      </c>
      <c r="E70" s="119">
        <v>105</v>
      </c>
      <c r="F70" s="119">
        <f>SUM(F68:F69)</f>
        <v>120</v>
      </c>
      <c r="G70" s="119">
        <f>SUM(G68:G69)</f>
        <v>180</v>
      </c>
      <c r="H70" s="119">
        <f>$B$8*I70</f>
        <v>300</v>
      </c>
      <c r="I70" s="65">
        <v>12</v>
      </c>
      <c r="J70" s="119"/>
      <c r="K70" s="119"/>
      <c r="L70" s="119"/>
      <c r="M70" s="119"/>
      <c r="N70" s="65"/>
      <c r="O70" s="119"/>
      <c r="P70" s="119"/>
      <c r="Q70" s="119"/>
      <c r="R70" s="119"/>
      <c r="S70" s="65"/>
      <c r="T70" s="119"/>
      <c r="U70" s="119"/>
      <c r="V70" s="119"/>
      <c r="W70" s="119"/>
      <c r="X70" s="65"/>
      <c r="Y70" s="119"/>
      <c r="Z70" s="119"/>
      <c r="AA70" s="119"/>
      <c r="AB70" s="119"/>
      <c r="AC70" s="65"/>
      <c r="AD70" s="161">
        <f t="shared" ref="AD70:AM70" si="25">SUM(AD68:AD69)</f>
        <v>15</v>
      </c>
      <c r="AE70" s="161">
        <f t="shared" si="25"/>
        <v>30</v>
      </c>
      <c r="AF70" s="161">
        <f t="shared" si="25"/>
        <v>5</v>
      </c>
      <c r="AG70" s="161">
        <f t="shared" si="25"/>
        <v>50</v>
      </c>
      <c r="AH70" s="168">
        <f t="shared" si="25"/>
        <v>4</v>
      </c>
      <c r="AI70" s="161">
        <f t="shared" si="25"/>
        <v>30</v>
      </c>
      <c r="AJ70" s="161">
        <f t="shared" si="25"/>
        <v>30</v>
      </c>
      <c r="AK70" s="161">
        <f t="shared" si="25"/>
        <v>10</v>
      </c>
      <c r="AL70" s="161">
        <f t="shared" si="25"/>
        <v>130</v>
      </c>
      <c r="AM70" s="168">
        <f t="shared" si="25"/>
        <v>8</v>
      </c>
      <c r="AN70" s="119"/>
    </row>
    <row r="71" spans="1:40" ht="13.5" thickBot="1" x14ac:dyDescent="0.25">
      <c r="A71" s="292" t="s">
        <v>112</v>
      </c>
      <c r="B71" s="301" t="s">
        <v>108</v>
      </c>
      <c r="C71" s="286"/>
      <c r="D71" s="287"/>
      <c r="E71" s="288"/>
      <c r="F71" s="286"/>
      <c r="G71" s="287"/>
      <c r="H71" s="287"/>
      <c r="I71" s="290"/>
      <c r="J71" s="286"/>
      <c r="K71" s="287"/>
      <c r="L71" s="287"/>
      <c r="M71" s="287"/>
      <c r="N71" s="290"/>
      <c r="O71" s="286"/>
      <c r="P71" s="287"/>
      <c r="Q71" s="287"/>
      <c r="R71" s="287"/>
      <c r="S71" s="290"/>
      <c r="T71" s="286"/>
      <c r="U71" s="287"/>
      <c r="V71" s="287"/>
      <c r="W71" s="287"/>
      <c r="X71" s="290"/>
      <c r="Y71" s="286"/>
      <c r="Z71" s="287"/>
      <c r="AA71" s="287"/>
      <c r="AB71" s="287"/>
      <c r="AC71" s="290"/>
      <c r="AD71" s="162"/>
      <c r="AE71" s="174"/>
      <c r="AF71" s="174"/>
      <c r="AG71" s="174"/>
      <c r="AH71" s="291"/>
      <c r="AI71" s="162"/>
      <c r="AJ71" s="174"/>
      <c r="AK71" s="174"/>
      <c r="AL71" s="174"/>
      <c r="AM71" s="291"/>
      <c r="AN71" s="288"/>
    </row>
    <row r="72" spans="1:40" x14ac:dyDescent="0.2">
      <c r="A72" s="293">
        <v>44</v>
      </c>
      <c r="B72" s="308" t="s">
        <v>110</v>
      </c>
      <c r="C72" s="26">
        <v>15</v>
      </c>
      <c r="D72" s="27">
        <v>0</v>
      </c>
      <c r="E72" s="184">
        <v>15</v>
      </c>
      <c r="F72" s="26">
        <v>20</v>
      </c>
      <c r="G72" s="27">
        <v>30</v>
      </c>
      <c r="H72" s="27">
        <v>50</v>
      </c>
      <c r="I72" s="28">
        <v>2</v>
      </c>
      <c r="J72" s="26"/>
      <c r="K72" s="27"/>
      <c r="L72" s="27"/>
      <c r="M72" s="27"/>
      <c r="N72" s="28"/>
      <c r="O72" s="26"/>
      <c r="P72" s="27"/>
      <c r="Q72" s="27"/>
      <c r="R72" s="27"/>
      <c r="S72" s="28"/>
      <c r="T72" s="26"/>
      <c r="U72" s="27"/>
      <c r="V72" s="27"/>
      <c r="W72" s="27"/>
      <c r="X72" s="28"/>
      <c r="Y72" s="26"/>
      <c r="Z72" s="27"/>
      <c r="AA72" s="27"/>
      <c r="AB72" s="27"/>
      <c r="AC72" s="28"/>
      <c r="AD72" s="121"/>
      <c r="AE72" s="122"/>
      <c r="AF72" s="122"/>
      <c r="AG72" s="122"/>
      <c r="AH72" s="131"/>
      <c r="AI72" s="298">
        <v>15</v>
      </c>
      <c r="AJ72" s="122">
        <v>0</v>
      </c>
      <c r="AK72" s="122">
        <v>5</v>
      </c>
      <c r="AL72" s="122">
        <v>30</v>
      </c>
      <c r="AM72" s="131">
        <v>2</v>
      </c>
      <c r="AN72" s="249" t="s">
        <v>48</v>
      </c>
    </row>
    <row r="73" spans="1:40" ht="13.5" thickBot="1" x14ac:dyDescent="0.25">
      <c r="A73" s="294">
        <v>45</v>
      </c>
      <c r="B73" s="295" t="s">
        <v>105</v>
      </c>
      <c r="C73" s="52">
        <v>30</v>
      </c>
      <c r="D73" s="53">
        <v>90</v>
      </c>
      <c r="E73" s="198">
        <v>120</v>
      </c>
      <c r="F73" s="52">
        <v>135</v>
      </c>
      <c r="G73" s="53">
        <v>115</v>
      </c>
      <c r="H73" s="53">
        <v>250</v>
      </c>
      <c r="I73" s="54">
        <v>10</v>
      </c>
      <c r="J73" s="52"/>
      <c r="K73" s="53"/>
      <c r="L73" s="53"/>
      <c r="M73" s="53"/>
      <c r="N73" s="54"/>
      <c r="O73" s="52"/>
      <c r="P73" s="53"/>
      <c r="Q73" s="53"/>
      <c r="R73" s="53"/>
      <c r="S73" s="54"/>
      <c r="T73" s="52"/>
      <c r="U73" s="53"/>
      <c r="V73" s="53"/>
      <c r="W73" s="53"/>
      <c r="X73" s="54"/>
      <c r="Y73" s="52"/>
      <c r="Z73" s="53"/>
      <c r="AA73" s="53"/>
      <c r="AB73" s="53"/>
      <c r="AC73" s="54"/>
      <c r="AD73" s="148">
        <v>15</v>
      </c>
      <c r="AE73" s="296">
        <v>45</v>
      </c>
      <c r="AF73" s="296">
        <v>5</v>
      </c>
      <c r="AG73" s="296">
        <v>35</v>
      </c>
      <c r="AH73" s="297">
        <v>4</v>
      </c>
      <c r="AI73" s="299">
        <v>15</v>
      </c>
      <c r="AJ73" s="296">
        <v>45</v>
      </c>
      <c r="AK73" s="296">
        <v>10</v>
      </c>
      <c r="AL73" s="296">
        <v>80</v>
      </c>
      <c r="AM73" s="297">
        <v>6</v>
      </c>
      <c r="AN73" s="300" t="s">
        <v>21</v>
      </c>
    </row>
    <row r="74" spans="1:40" ht="13.5" thickBot="1" x14ac:dyDescent="0.25">
      <c r="A74" s="292"/>
      <c r="B74" s="191" t="s">
        <v>101</v>
      </c>
      <c r="C74" s="119">
        <v>45</v>
      </c>
      <c r="D74" s="119">
        <v>90</v>
      </c>
      <c r="E74" s="288">
        <v>135</v>
      </c>
      <c r="F74" s="119">
        <v>155</v>
      </c>
      <c r="G74" s="119">
        <v>145</v>
      </c>
      <c r="H74" s="119">
        <v>300</v>
      </c>
      <c r="I74" s="290">
        <v>12</v>
      </c>
      <c r="J74" s="286"/>
      <c r="K74" s="287"/>
      <c r="L74" s="287"/>
      <c r="M74" s="287"/>
      <c r="N74" s="290"/>
      <c r="O74" s="286"/>
      <c r="P74" s="287"/>
      <c r="Q74" s="287"/>
      <c r="R74" s="287"/>
      <c r="S74" s="290"/>
      <c r="T74" s="286"/>
      <c r="U74" s="287"/>
      <c r="V74" s="287"/>
      <c r="W74" s="287"/>
      <c r="X74" s="290"/>
      <c r="Y74" s="286"/>
      <c r="Z74" s="287"/>
      <c r="AA74" s="287"/>
      <c r="AB74" s="287"/>
      <c r="AC74" s="290"/>
      <c r="AD74" s="162">
        <v>15</v>
      </c>
      <c r="AE74" s="174">
        <v>45</v>
      </c>
      <c r="AF74" s="174">
        <v>5</v>
      </c>
      <c r="AG74" s="174">
        <v>35</v>
      </c>
      <c r="AH74" s="291">
        <v>4</v>
      </c>
      <c r="AI74" s="162">
        <v>30</v>
      </c>
      <c r="AJ74" s="174">
        <v>45</v>
      </c>
      <c r="AK74" s="174">
        <v>15</v>
      </c>
      <c r="AL74" s="174">
        <v>110</v>
      </c>
      <c r="AM74" s="291">
        <v>8</v>
      </c>
      <c r="AN74" s="288"/>
    </row>
    <row r="75" spans="1:40" ht="13.5" thickBot="1" x14ac:dyDescent="0.25">
      <c r="A75" s="401" t="s">
        <v>85</v>
      </c>
      <c r="B75" s="402"/>
      <c r="C75" s="61">
        <f>C13+C25+C37+C54+C61+C66</f>
        <v>510</v>
      </c>
      <c r="D75" s="61">
        <f t="shared" ref="D75:AM75" si="26">D13+D25+D37+D54+D61+D66</f>
        <v>2060</v>
      </c>
      <c r="E75" s="61">
        <f t="shared" si="26"/>
        <v>2570</v>
      </c>
      <c r="F75" s="61">
        <f t="shared" si="26"/>
        <v>2930</v>
      </c>
      <c r="G75" s="61">
        <f t="shared" si="26"/>
        <v>1770</v>
      </c>
      <c r="H75" s="61">
        <f t="shared" si="26"/>
        <v>4700</v>
      </c>
      <c r="I75" s="327">
        <f t="shared" si="26"/>
        <v>188</v>
      </c>
      <c r="J75" s="61">
        <f t="shared" si="26"/>
        <v>135</v>
      </c>
      <c r="K75" s="61">
        <f t="shared" si="26"/>
        <v>255</v>
      </c>
      <c r="L75" s="61">
        <f t="shared" si="26"/>
        <v>50</v>
      </c>
      <c r="M75" s="61">
        <f t="shared" si="26"/>
        <v>360</v>
      </c>
      <c r="N75" s="327">
        <f t="shared" si="26"/>
        <v>32</v>
      </c>
      <c r="O75" s="61">
        <f t="shared" si="26"/>
        <v>75</v>
      </c>
      <c r="P75" s="61">
        <f t="shared" si="26"/>
        <v>385</v>
      </c>
      <c r="Q75" s="61">
        <f t="shared" si="26"/>
        <v>75</v>
      </c>
      <c r="R75" s="61">
        <f t="shared" si="26"/>
        <v>265</v>
      </c>
      <c r="S75" s="327">
        <f t="shared" si="26"/>
        <v>32</v>
      </c>
      <c r="T75" s="61">
        <f t="shared" si="26"/>
        <v>45</v>
      </c>
      <c r="U75" s="61">
        <f t="shared" si="26"/>
        <v>440</v>
      </c>
      <c r="V75" s="61">
        <f t="shared" si="26"/>
        <v>65</v>
      </c>
      <c r="W75" s="61">
        <f t="shared" si="26"/>
        <v>300</v>
      </c>
      <c r="X75" s="327">
        <f t="shared" si="26"/>
        <v>34</v>
      </c>
      <c r="Y75" s="61">
        <f t="shared" si="26"/>
        <v>45</v>
      </c>
      <c r="Z75" s="61">
        <f t="shared" si="26"/>
        <v>305</v>
      </c>
      <c r="AA75" s="61">
        <f t="shared" si="26"/>
        <v>50</v>
      </c>
      <c r="AB75" s="61">
        <f t="shared" si="26"/>
        <v>350</v>
      </c>
      <c r="AC75" s="327">
        <f t="shared" si="26"/>
        <v>30</v>
      </c>
      <c r="AD75" s="61">
        <f t="shared" si="26"/>
        <v>105</v>
      </c>
      <c r="AE75" s="61">
        <f t="shared" si="26"/>
        <v>405</v>
      </c>
      <c r="AF75" s="61">
        <f t="shared" si="26"/>
        <v>65</v>
      </c>
      <c r="AG75" s="61">
        <f t="shared" si="26"/>
        <v>200</v>
      </c>
      <c r="AH75" s="327">
        <f t="shared" si="26"/>
        <v>31</v>
      </c>
      <c r="AI75" s="61">
        <f t="shared" si="26"/>
        <v>105</v>
      </c>
      <c r="AJ75" s="61">
        <f t="shared" si="26"/>
        <v>270</v>
      </c>
      <c r="AK75" s="61">
        <f t="shared" si="26"/>
        <v>55</v>
      </c>
      <c r="AL75" s="61">
        <f t="shared" si="26"/>
        <v>295</v>
      </c>
      <c r="AM75" s="327">
        <f t="shared" si="26"/>
        <v>29</v>
      </c>
      <c r="AN75" s="20"/>
    </row>
    <row r="76" spans="1:40" ht="13.5" thickBot="1" x14ac:dyDescent="0.25">
      <c r="A76" s="403" t="s">
        <v>86</v>
      </c>
      <c r="B76" s="404"/>
      <c r="C76" s="61">
        <f>C13+C25+C37+C54+C61+C70</f>
        <v>480</v>
      </c>
      <c r="D76" s="61">
        <f t="shared" ref="D76:AM76" si="27">D13+D25+D37+D54+D61+D70</f>
        <v>2030</v>
      </c>
      <c r="E76" s="61">
        <f t="shared" si="27"/>
        <v>2510</v>
      </c>
      <c r="F76" s="61">
        <f t="shared" si="27"/>
        <v>2870</v>
      </c>
      <c r="G76" s="61">
        <f t="shared" si="27"/>
        <v>1830</v>
      </c>
      <c r="H76" s="61">
        <f t="shared" si="27"/>
        <v>4700</v>
      </c>
      <c r="I76" s="327">
        <f t="shared" si="27"/>
        <v>188</v>
      </c>
      <c r="J76" s="61">
        <f t="shared" si="27"/>
        <v>135</v>
      </c>
      <c r="K76" s="61">
        <f t="shared" si="27"/>
        <v>255</v>
      </c>
      <c r="L76" s="61">
        <f t="shared" si="27"/>
        <v>50</v>
      </c>
      <c r="M76" s="61">
        <f t="shared" si="27"/>
        <v>360</v>
      </c>
      <c r="N76" s="327">
        <f t="shared" si="27"/>
        <v>32</v>
      </c>
      <c r="O76" s="61">
        <f t="shared" si="27"/>
        <v>75</v>
      </c>
      <c r="P76" s="61">
        <f t="shared" si="27"/>
        <v>385</v>
      </c>
      <c r="Q76" s="61">
        <f t="shared" si="27"/>
        <v>75</v>
      </c>
      <c r="R76" s="61">
        <f t="shared" si="27"/>
        <v>265</v>
      </c>
      <c r="S76" s="327">
        <f t="shared" si="27"/>
        <v>32</v>
      </c>
      <c r="T76" s="61">
        <f t="shared" si="27"/>
        <v>45</v>
      </c>
      <c r="U76" s="61">
        <f t="shared" si="27"/>
        <v>440</v>
      </c>
      <c r="V76" s="61">
        <f t="shared" si="27"/>
        <v>65</v>
      </c>
      <c r="W76" s="61">
        <f t="shared" si="27"/>
        <v>300</v>
      </c>
      <c r="X76" s="327">
        <f t="shared" si="27"/>
        <v>34</v>
      </c>
      <c r="Y76" s="61">
        <f t="shared" si="27"/>
        <v>45</v>
      </c>
      <c r="Z76" s="61">
        <f t="shared" si="27"/>
        <v>305</v>
      </c>
      <c r="AA76" s="61">
        <f t="shared" si="27"/>
        <v>50</v>
      </c>
      <c r="AB76" s="61">
        <f t="shared" si="27"/>
        <v>350</v>
      </c>
      <c r="AC76" s="327">
        <f t="shared" si="27"/>
        <v>30</v>
      </c>
      <c r="AD76" s="61">
        <f t="shared" si="27"/>
        <v>90</v>
      </c>
      <c r="AE76" s="61">
        <f t="shared" si="27"/>
        <v>405</v>
      </c>
      <c r="AF76" s="61">
        <f t="shared" si="27"/>
        <v>65</v>
      </c>
      <c r="AG76" s="61">
        <f t="shared" si="27"/>
        <v>215</v>
      </c>
      <c r="AH76" s="327">
        <f t="shared" si="27"/>
        <v>31</v>
      </c>
      <c r="AI76" s="61">
        <f t="shared" si="27"/>
        <v>90</v>
      </c>
      <c r="AJ76" s="61">
        <f t="shared" si="27"/>
        <v>240</v>
      </c>
      <c r="AK76" s="61">
        <f t="shared" si="27"/>
        <v>55</v>
      </c>
      <c r="AL76" s="61">
        <f t="shared" si="27"/>
        <v>340</v>
      </c>
      <c r="AM76" s="327">
        <f t="shared" si="27"/>
        <v>29</v>
      </c>
      <c r="AN76" s="20"/>
    </row>
    <row r="77" spans="1:40" ht="22.5" customHeight="1" thickBot="1" x14ac:dyDescent="0.25">
      <c r="A77" s="393" t="s">
        <v>114</v>
      </c>
      <c r="B77" s="394"/>
      <c r="C77" s="303">
        <f>SUM(C13,C25,C37,C54,C61,C74)</f>
        <v>480</v>
      </c>
      <c r="D77" s="303">
        <f t="shared" ref="D77:AM77" si="28">SUM(D13,D25,D37,D54,D61,D74)</f>
        <v>2060</v>
      </c>
      <c r="E77" s="303">
        <f t="shared" si="28"/>
        <v>2540</v>
      </c>
      <c r="F77" s="303">
        <f t="shared" si="28"/>
        <v>2905</v>
      </c>
      <c r="G77" s="303">
        <f t="shared" si="28"/>
        <v>1795</v>
      </c>
      <c r="H77" s="303">
        <f t="shared" si="28"/>
        <v>4700</v>
      </c>
      <c r="I77" s="304">
        <f t="shared" si="28"/>
        <v>188</v>
      </c>
      <c r="J77" s="303">
        <f t="shared" si="28"/>
        <v>135</v>
      </c>
      <c r="K77" s="303">
        <f t="shared" si="28"/>
        <v>255</v>
      </c>
      <c r="L77" s="303">
        <f t="shared" si="28"/>
        <v>50</v>
      </c>
      <c r="M77" s="303">
        <f t="shared" si="28"/>
        <v>360</v>
      </c>
      <c r="N77" s="304">
        <f t="shared" si="28"/>
        <v>32</v>
      </c>
      <c r="O77" s="303">
        <f t="shared" si="28"/>
        <v>75</v>
      </c>
      <c r="P77" s="303">
        <f t="shared" si="28"/>
        <v>385</v>
      </c>
      <c r="Q77" s="303">
        <f t="shared" si="28"/>
        <v>75</v>
      </c>
      <c r="R77" s="303">
        <f t="shared" si="28"/>
        <v>265</v>
      </c>
      <c r="S77" s="304">
        <f t="shared" si="28"/>
        <v>32</v>
      </c>
      <c r="T77" s="303">
        <f t="shared" si="28"/>
        <v>45</v>
      </c>
      <c r="U77" s="303">
        <f t="shared" si="28"/>
        <v>440</v>
      </c>
      <c r="V77" s="303">
        <f t="shared" si="28"/>
        <v>65</v>
      </c>
      <c r="W77" s="303">
        <f t="shared" si="28"/>
        <v>300</v>
      </c>
      <c r="X77" s="304">
        <f t="shared" si="28"/>
        <v>34</v>
      </c>
      <c r="Y77" s="303">
        <f t="shared" si="28"/>
        <v>45</v>
      </c>
      <c r="Z77" s="303">
        <f t="shared" si="28"/>
        <v>305</v>
      </c>
      <c r="AA77" s="303">
        <f t="shared" si="28"/>
        <v>50</v>
      </c>
      <c r="AB77" s="303">
        <f t="shared" si="28"/>
        <v>350</v>
      </c>
      <c r="AC77" s="304">
        <f t="shared" si="28"/>
        <v>30</v>
      </c>
      <c r="AD77" s="303">
        <f t="shared" si="28"/>
        <v>90</v>
      </c>
      <c r="AE77" s="303">
        <f t="shared" si="28"/>
        <v>420</v>
      </c>
      <c r="AF77" s="303">
        <f t="shared" si="28"/>
        <v>65</v>
      </c>
      <c r="AG77" s="303">
        <f t="shared" si="28"/>
        <v>200</v>
      </c>
      <c r="AH77" s="304">
        <f t="shared" si="28"/>
        <v>31</v>
      </c>
      <c r="AI77" s="303">
        <f t="shared" si="28"/>
        <v>90</v>
      </c>
      <c r="AJ77" s="303">
        <f t="shared" si="28"/>
        <v>255</v>
      </c>
      <c r="AK77" s="303">
        <f t="shared" si="28"/>
        <v>60</v>
      </c>
      <c r="AL77" s="303">
        <f t="shared" si="28"/>
        <v>320</v>
      </c>
      <c r="AM77" s="304">
        <f t="shared" si="28"/>
        <v>29</v>
      </c>
      <c r="AN77" s="119"/>
    </row>
    <row r="78" spans="1:40" x14ac:dyDescent="0.2">
      <c r="A78" s="215"/>
      <c r="B78" s="215"/>
      <c r="C78" s="66"/>
      <c r="D78" s="66"/>
      <c r="E78" s="66"/>
      <c r="F78" s="66"/>
      <c r="G78" s="66"/>
      <c r="H78" s="66"/>
      <c r="I78" s="216"/>
      <c r="J78" s="66"/>
      <c r="K78" s="66"/>
      <c r="L78" s="66"/>
      <c r="M78" s="66"/>
      <c r="N78" s="216"/>
      <c r="O78" s="66"/>
      <c r="P78" s="66"/>
      <c r="Q78" s="66"/>
      <c r="R78" s="66"/>
      <c r="S78" s="216"/>
      <c r="T78" s="66"/>
      <c r="U78" s="66"/>
      <c r="V78" s="66"/>
      <c r="W78" s="66"/>
      <c r="X78" s="216"/>
      <c r="Y78" s="66"/>
      <c r="Z78" s="66"/>
      <c r="AA78" s="66"/>
      <c r="AB78" s="66"/>
      <c r="AC78" s="216"/>
      <c r="AD78" s="66"/>
      <c r="AE78" s="66"/>
      <c r="AF78" s="66"/>
      <c r="AG78" s="66"/>
      <c r="AH78" s="216"/>
      <c r="AI78" s="66"/>
      <c r="AJ78" s="66"/>
      <c r="AK78" s="66"/>
      <c r="AL78" s="66"/>
      <c r="AM78" s="216"/>
      <c r="AN78" s="66"/>
    </row>
    <row r="79" spans="1:40" ht="13.5" thickBot="1" x14ac:dyDescent="0.25">
      <c r="A79" s="217"/>
      <c r="B79" s="218"/>
      <c r="C79" s="219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</row>
    <row r="80" spans="1:40" x14ac:dyDescent="0.2">
      <c r="A80" s="217"/>
      <c r="B80" s="218"/>
      <c r="C80" s="219"/>
      <c r="D80" s="220"/>
      <c r="E80" s="220"/>
      <c r="F80" s="220"/>
      <c r="G80" s="220" t="s">
        <v>87</v>
      </c>
      <c r="H80" s="387" t="s">
        <v>88</v>
      </c>
      <c r="I80" s="388"/>
      <c r="J80" s="379">
        <v>3</v>
      </c>
      <c r="K80" s="380"/>
      <c r="L80" s="380"/>
      <c r="M80" s="380"/>
      <c r="N80" s="380"/>
      <c r="O80" s="380">
        <v>4</v>
      </c>
      <c r="P80" s="380"/>
      <c r="Q80" s="380"/>
      <c r="R80" s="380"/>
      <c r="S80" s="380"/>
      <c r="T80" s="380">
        <v>6</v>
      </c>
      <c r="U80" s="380"/>
      <c r="V80" s="380"/>
      <c r="W80" s="380"/>
      <c r="X80" s="380"/>
      <c r="Y80" s="380">
        <v>7</v>
      </c>
      <c r="Z80" s="380"/>
      <c r="AA80" s="380"/>
      <c r="AB80" s="380"/>
      <c r="AC80" s="380"/>
      <c r="AD80" s="378">
        <v>7</v>
      </c>
      <c r="AE80" s="367"/>
      <c r="AF80" s="367"/>
      <c r="AG80" s="367"/>
      <c r="AH80" s="379"/>
      <c r="AI80" s="380">
        <v>8</v>
      </c>
      <c r="AJ80" s="380"/>
      <c r="AK80" s="380"/>
      <c r="AL80" s="380"/>
      <c r="AM80" s="380"/>
      <c r="AN80" s="221">
        <f>SUM(J80:AM80)</f>
        <v>35</v>
      </c>
    </row>
    <row r="81" spans="1:40" ht="13.5" thickBot="1" x14ac:dyDescent="0.25">
      <c r="A81" s="217"/>
      <c r="B81" s="218"/>
      <c r="C81" s="219"/>
      <c r="D81" s="220"/>
      <c r="E81" s="220"/>
      <c r="F81" s="220"/>
      <c r="G81" s="220"/>
      <c r="H81" s="381" t="s">
        <v>89</v>
      </c>
      <c r="I81" s="382"/>
      <c r="J81" s="383">
        <v>1</v>
      </c>
      <c r="K81" s="384"/>
      <c r="L81" s="384"/>
      <c r="M81" s="384"/>
      <c r="N81" s="384"/>
      <c r="O81" s="384">
        <v>4</v>
      </c>
      <c r="P81" s="384"/>
      <c r="Q81" s="384"/>
      <c r="R81" s="384"/>
      <c r="S81" s="384"/>
      <c r="T81" s="384">
        <v>3</v>
      </c>
      <c r="U81" s="384"/>
      <c r="V81" s="384"/>
      <c r="W81" s="384"/>
      <c r="X81" s="384"/>
      <c r="Y81" s="384">
        <v>3</v>
      </c>
      <c r="Z81" s="384"/>
      <c r="AA81" s="384"/>
      <c r="AB81" s="384"/>
      <c r="AC81" s="384"/>
      <c r="AD81" s="385">
        <v>3</v>
      </c>
      <c r="AE81" s="386"/>
      <c r="AF81" s="386"/>
      <c r="AG81" s="386"/>
      <c r="AH81" s="383"/>
      <c r="AI81" s="384">
        <v>2</v>
      </c>
      <c r="AJ81" s="384"/>
      <c r="AK81" s="384"/>
      <c r="AL81" s="384"/>
      <c r="AM81" s="384"/>
      <c r="AN81" s="222">
        <f>SUM(J81:AM81)</f>
        <v>16</v>
      </c>
    </row>
    <row r="82" spans="1:40" x14ac:dyDescent="0.2">
      <c r="B82" s="223"/>
      <c r="F82" s="224"/>
      <c r="G82" s="224"/>
      <c r="H82" s="224"/>
      <c r="I82" s="225"/>
    </row>
    <row r="83" spans="1:40" x14ac:dyDescent="0.2">
      <c r="F83" s="224"/>
      <c r="G83" s="224"/>
      <c r="H83" s="224"/>
      <c r="I83" s="225"/>
    </row>
    <row r="84" spans="1:40" x14ac:dyDescent="0.2">
      <c r="B84" s="377" t="s">
        <v>91</v>
      </c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  <c r="AL84" s="377"/>
      <c r="AM84" s="377"/>
      <c r="AN84" s="377"/>
    </row>
    <row r="85" spans="1:40" x14ac:dyDescent="0.2">
      <c r="B85" s="377" t="s">
        <v>115</v>
      </c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  <c r="AL85" s="377"/>
      <c r="AM85" s="377"/>
      <c r="AN85" s="377"/>
    </row>
    <row r="86" spans="1:40" x14ac:dyDescent="0.2">
      <c r="B86" s="226" t="s">
        <v>92</v>
      </c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3"/>
      <c r="AF86" s="223"/>
      <c r="AG86" s="223"/>
      <c r="AH86" s="223"/>
      <c r="AI86" s="223"/>
      <c r="AJ86" s="228"/>
      <c r="AK86" s="228"/>
      <c r="AL86" s="228"/>
    </row>
    <row r="87" spans="1:40" x14ac:dyDescent="0.2">
      <c r="AD87" s="223"/>
      <c r="AE87" s="223"/>
      <c r="AF87" s="223"/>
      <c r="AG87" s="223"/>
      <c r="AH87" s="223"/>
      <c r="AI87" s="223"/>
    </row>
  </sheetData>
  <mergeCells count="42">
    <mergeCell ref="D7:D8"/>
    <mergeCell ref="E7:E8"/>
    <mergeCell ref="J7:N7"/>
    <mergeCell ref="O7:S7"/>
    <mergeCell ref="A77:B77"/>
    <mergeCell ref="B55:I55"/>
    <mergeCell ref="J55:AN55"/>
    <mergeCell ref="A75:B75"/>
    <mergeCell ref="A76:B76"/>
    <mergeCell ref="B38:AN38"/>
    <mergeCell ref="B85:AN85"/>
    <mergeCell ref="AD80:AH80"/>
    <mergeCell ref="AI80:AM80"/>
    <mergeCell ref="H81:I81"/>
    <mergeCell ref="J81:N81"/>
    <mergeCell ref="O81:S81"/>
    <mergeCell ref="T81:X81"/>
    <mergeCell ref="Y81:AC81"/>
    <mergeCell ref="AD81:AH81"/>
    <mergeCell ref="AI81:AM81"/>
    <mergeCell ref="H80:I80"/>
    <mergeCell ref="J80:N80"/>
    <mergeCell ref="O80:S80"/>
    <mergeCell ref="T80:X80"/>
    <mergeCell ref="Y80:AC80"/>
    <mergeCell ref="B84:AN84"/>
    <mergeCell ref="A1:AN1"/>
    <mergeCell ref="A2:AN2"/>
    <mergeCell ref="A3:AN3"/>
    <mergeCell ref="A4:AN4"/>
    <mergeCell ref="C6:E6"/>
    <mergeCell ref="F6:F8"/>
    <mergeCell ref="G6:G8"/>
    <mergeCell ref="H6:H8"/>
    <mergeCell ref="I6:I8"/>
    <mergeCell ref="J6:AM6"/>
    <mergeCell ref="AN6:AN8"/>
    <mergeCell ref="T7:X7"/>
    <mergeCell ref="Y7:AC7"/>
    <mergeCell ref="AD7:AH7"/>
    <mergeCell ref="AI7:AM7"/>
    <mergeCell ref="C7:C8"/>
  </mergeCells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6"/>
  <sheetViews>
    <sheetView tabSelected="1" zoomScale="110" zoomScaleNormal="110" workbookViewId="0">
      <selection activeCell="A3" sqref="A3:AN3"/>
    </sheetView>
  </sheetViews>
  <sheetFormatPr defaultRowHeight="12.75" x14ac:dyDescent="0.2"/>
  <cols>
    <col min="1" max="1" width="3.5703125" customWidth="1"/>
    <col min="2" max="2" width="27.85546875" customWidth="1"/>
    <col min="3" max="3" width="6.5703125" customWidth="1"/>
    <col min="4" max="4" width="5" customWidth="1"/>
    <col min="5" max="5" width="5.85546875" customWidth="1"/>
    <col min="6" max="6" width="7" customWidth="1"/>
    <col min="7" max="7" width="6.140625" customWidth="1"/>
    <col min="8" max="8" width="6.85546875" customWidth="1"/>
    <col min="9" max="9" width="5.85546875" customWidth="1"/>
    <col min="10" max="20" width="3.85546875" customWidth="1"/>
    <col min="21" max="24" width="4.42578125" customWidth="1"/>
    <col min="25" max="39" width="3.85546875" customWidth="1"/>
    <col min="40" max="40" width="8.42578125" customWidth="1"/>
  </cols>
  <sheetData>
    <row r="1" spans="1:40" ht="15.75" x14ac:dyDescent="0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</row>
    <row r="2" spans="1:40" ht="15.75" x14ac:dyDescent="0.25">
      <c r="A2" s="353" t="s">
        <v>95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</row>
    <row r="3" spans="1:40" ht="15.75" x14ac:dyDescent="0.25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</row>
    <row r="4" spans="1:40" ht="15.75" x14ac:dyDescent="0.25">
      <c r="A4" s="354" t="s">
        <v>137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</row>
    <row r="5" spans="1:40" ht="13.5" thickBot="1" x14ac:dyDescent="0.25">
      <c r="A5" s="1"/>
      <c r="B5" s="2"/>
      <c r="C5" s="2"/>
      <c r="D5" s="2"/>
      <c r="E5" s="2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416" t="s">
        <v>141</v>
      </c>
      <c r="AN5" s="2"/>
    </row>
    <row r="6" spans="1:40" ht="13.5" thickBot="1" x14ac:dyDescent="0.25">
      <c r="A6" s="4"/>
      <c r="B6" s="5">
        <v>25</v>
      </c>
      <c r="C6" s="355" t="s">
        <v>3</v>
      </c>
      <c r="D6" s="356"/>
      <c r="E6" s="356"/>
      <c r="F6" s="357" t="s">
        <v>4</v>
      </c>
      <c r="G6" s="360" t="s">
        <v>5</v>
      </c>
      <c r="H6" s="360" t="s">
        <v>6</v>
      </c>
      <c r="I6" s="363" t="s">
        <v>7</v>
      </c>
      <c r="J6" s="366" t="s">
        <v>8</v>
      </c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8"/>
      <c r="AN6" s="369" t="s">
        <v>9</v>
      </c>
    </row>
    <row r="7" spans="1:40" x14ac:dyDescent="0.2">
      <c r="A7" s="6"/>
      <c r="B7" s="7"/>
      <c r="C7" s="375" t="s">
        <v>10</v>
      </c>
      <c r="D7" s="389" t="s">
        <v>11</v>
      </c>
      <c r="E7" s="391" t="s">
        <v>12</v>
      </c>
      <c r="F7" s="358"/>
      <c r="G7" s="361"/>
      <c r="H7" s="361"/>
      <c r="I7" s="364"/>
      <c r="J7" s="372">
        <v>1</v>
      </c>
      <c r="K7" s="373"/>
      <c r="L7" s="373"/>
      <c r="M7" s="373"/>
      <c r="N7" s="374"/>
      <c r="O7" s="372">
        <v>2</v>
      </c>
      <c r="P7" s="373"/>
      <c r="Q7" s="373"/>
      <c r="R7" s="373"/>
      <c r="S7" s="374"/>
      <c r="T7" s="372">
        <v>3</v>
      </c>
      <c r="U7" s="373"/>
      <c r="V7" s="373"/>
      <c r="W7" s="373"/>
      <c r="X7" s="374"/>
      <c r="Y7" s="372">
        <v>4</v>
      </c>
      <c r="Z7" s="373"/>
      <c r="AA7" s="373"/>
      <c r="AB7" s="373"/>
      <c r="AC7" s="374"/>
      <c r="AD7" s="372">
        <v>5</v>
      </c>
      <c r="AE7" s="373"/>
      <c r="AF7" s="373"/>
      <c r="AG7" s="373"/>
      <c r="AH7" s="374"/>
      <c r="AI7" s="372">
        <v>6</v>
      </c>
      <c r="AJ7" s="373"/>
      <c r="AK7" s="373"/>
      <c r="AL7" s="373"/>
      <c r="AM7" s="374"/>
      <c r="AN7" s="370"/>
    </row>
    <row r="8" spans="1:40" ht="13.5" thickBot="1" x14ac:dyDescent="0.25">
      <c r="A8" s="6"/>
      <c r="B8" s="8">
        <v>25</v>
      </c>
      <c r="C8" s="376"/>
      <c r="D8" s="390"/>
      <c r="E8" s="392"/>
      <c r="F8" s="359"/>
      <c r="G8" s="362"/>
      <c r="H8" s="362"/>
      <c r="I8" s="365"/>
      <c r="J8" s="9" t="s">
        <v>13</v>
      </c>
      <c r="K8" s="10" t="s">
        <v>14</v>
      </c>
      <c r="L8" s="11" t="s">
        <v>15</v>
      </c>
      <c r="M8" s="11" t="s">
        <v>16</v>
      </c>
      <c r="N8" s="12" t="s">
        <v>17</v>
      </c>
      <c r="O8" s="9" t="s">
        <v>13</v>
      </c>
      <c r="P8" s="10" t="s">
        <v>14</v>
      </c>
      <c r="Q8" s="11" t="s">
        <v>15</v>
      </c>
      <c r="R8" s="11" t="s">
        <v>16</v>
      </c>
      <c r="S8" s="12" t="s">
        <v>17</v>
      </c>
      <c r="T8" s="9" t="s">
        <v>13</v>
      </c>
      <c r="U8" s="10" t="s">
        <v>14</v>
      </c>
      <c r="V8" s="11" t="s">
        <v>15</v>
      </c>
      <c r="W8" s="11" t="s">
        <v>16</v>
      </c>
      <c r="X8" s="12" t="s">
        <v>17</v>
      </c>
      <c r="Y8" s="9" t="s">
        <v>13</v>
      </c>
      <c r="Z8" s="10" t="s">
        <v>14</v>
      </c>
      <c r="AA8" s="11" t="s">
        <v>15</v>
      </c>
      <c r="AB8" s="11" t="s">
        <v>16</v>
      </c>
      <c r="AC8" s="12" t="s">
        <v>17</v>
      </c>
      <c r="AD8" s="9" t="s">
        <v>13</v>
      </c>
      <c r="AE8" s="10" t="s">
        <v>14</v>
      </c>
      <c r="AF8" s="11" t="s">
        <v>15</v>
      </c>
      <c r="AG8" s="11" t="s">
        <v>16</v>
      </c>
      <c r="AH8" s="12" t="s">
        <v>17</v>
      </c>
      <c r="AI8" s="9" t="s">
        <v>13</v>
      </c>
      <c r="AJ8" s="10" t="s">
        <v>14</v>
      </c>
      <c r="AK8" s="11" t="s">
        <v>15</v>
      </c>
      <c r="AL8" s="11" t="s">
        <v>16</v>
      </c>
      <c r="AM8" s="13" t="s">
        <v>17</v>
      </c>
      <c r="AN8" s="371"/>
    </row>
    <row r="9" spans="1:40" ht="13.5" thickBot="1" x14ac:dyDescent="0.25">
      <c r="A9" s="14" t="s">
        <v>18</v>
      </c>
      <c r="B9" s="15" t="s">
        <v>19</v>
      </c>
      <c r="C9" s="16"/>
      <c r="D9" s="16"/>
      <c r="E9" s="16"/>
      <c r="F9" s="17"/>
      <c r="G9" s="17"/>
      <c r="H9" s="17"/>
      <c r="I9" s="18"/>
      <c r="J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  <c r="AJ9" s="16"/>
      <c r="AK9" s="16"/>
      <c r="AL9" s="16"/>
      <c r="AM9" s="16"/>
      <c r="AN9" s="20"/>
    </row>
    <row r="10" spans="1:40" x14ac:dyDescent="0.2">
      <c r="A10" s="21">
        <v>1</v>
      </c>
      <c r="B10" s="22" t="s">
        <v>20</v>
      </c>
      <c r="C10" s="23">
        <v>0</v>
      </c>
      <c r="D10" s="24">
        <v>120</v>
      </c>
      <c r="E10" s="25">
        <f>SUM(C10:D10)</f>
        <v>120</v>
      </c>
      <c r="F10" s="26">
        <v>150</v>
      </c>
      <c r="G10" s="27">
        <f>H10-F10</f>
        <v>150</v>
      </c>
      <c r="H10" s="27">
        <f>$B$8*I10</f>
        <v>300</v>
      </c>
      <c r="I10" s="28">
        <f>SUM(N10,S10,X10,AC10,AH10,AM10)</f>
        <v>12</v>
      </c>
      <c r="J10" s="29">
        <v>0</v>
      </c>
      <c r="K10" s="24">
        <v>30</v>
      </c>
      <c r="L10" s="25">
        <v>5</v>
      </c>
      <c r="M10" s="25">
        <v>15</v>
      </c>
      <c r="N10" s="30">
        <v>2</v>
      </c>
      <c r="O10" s="23">
        <v>0</v>
      </c>
      <c r="P10" s="24">
        <v>30</v>
      </c>
      <c r="Q10" s="25">
        <v>5</v>
      </c>
      <c r="R10" s="25">
        <v>15</v>
      </c>
      <c r="S10" s="30">
        <v>2</v>
      </c>
      <c r="T10" s="31">
        <v>0</v>
      </c>
      <c r="U10" s="32">
        <v>15</v>
      </c>
      <c r="V10" s="33">
        <v>5</v>
      </c>
      <c r="W10" s="33">
        <v>30</v>
      </c>
      <c r="X10" s="30">
        <v>2</v>
      </c>
      <c r="Y10" s="31">
        <v>0</v>
      </c>
      <c r="Z10" s="24">
        <v>15</v>
      </c>
      <c r="AA10" s="25">
        <v>5</v>
      </c>
      <c r="AB10" s="25">
        <v>30</v>
      </c>
      <c r="AC10" s="30">
        <v>2</v>
      </c>
      <c r="AD10" s="23">
        <v>0</v>
      </c>
      <c r="AE10" s="32">
        <v>15</v>
      </c>
      <c r="AF10" s="33">
        <v>5</v>
      </c>
      <c r="AG10" s="33">
        <v>30</v>
      </c>
      <c r="AH10" s="30">
        <v>2</v>
      </c>
      <c r="AI10" s="23">
        <v>0</v>
      </c>
      <c r="AJ10" s="24">
        <v>15</v>
      </c>
      <c r="AK10" s="25">
        <v>5</v>
      </c>
      <c r="AL10" s="25">
        <v>30</v>
      </c>
      <c r="AM10" s="30">
        <v>2</v>
      </c>
      <c r="AN10" s="34" t="s">
        <v>21</v>
      </c>
    </row>
    <row r="11" spans="1:40" ht="24" customHeight="1" x14ac:dyDescent="0.2">
      <c r="A11" s="35">
        <v>2</v>
      </c>
      <c r="B11" s="322" t="s">
        <v>111</v>
      </c>
      <c r="C11" s="37">
        <v>0</v>
      </c>
      <c r="D11" s="38">
        <v>30</v>
      </c>
      <c r="E11" s="25">
        <f>SUM(C11:D11)</f>
        <v>30</v>
      </c>
      <c r="F11" s="39">
        <v>35</v>
      </c>
      <c r="G11" s="38">
        <f>H11-F11</f>
        <v>15</v>
      </c>
      <c r="H11" s="38">
        <f>$B$8*I11</f>
        <v>50</v>
      </c>
      <c r="I11" s="40">
        <f>SUM(N11,S11,X11,AC11,AH11,AM11)</f>
        <v>2</v>
      </c>
      <c r="J11" s="41"/>
      <c r="K11" s="38"/>
      <c r="L11" s="42"/>
      <c r="M11" s="42"/>
      <c r="N11" s="40"/>
      <c r="O11" s="37"/>
      <c r="P11" s="38"/>
      <c r="Q11" s="42"/>
      <c r="R11" s="42"/>
      <c r="S11" s="40"/>
      <c r="T11" s="43">
        <v>0</v>
      </c>
      <c r="U11" s="44">
        <v>30</v>
      </c>
      <c r="V11" s="45">
        <v>5</v>
      </c>
      <c r="W11" s="45">
        <v>15</v>
      </c>
      <c r="X11" s="40">
        <v>2</v>
      </c>
      <c r="Y11" s="43"/>
      <c r="Z11" s="38"/>
      <c r="AA11" s="42"/>
      <c r="AB11" s="42"/>
      <c r="AC11" s="40"/>
      <c r="AD11" s="46"/>
      <c r="AE11" s="47"/>
      <c r="AF11" s="48"/>
      <c r="AG11" s="48"/>
      <c r="AH11" s="40"/>
      <c r="AI11" s="37"/>
      <c r="AJ11" s="38"/>
      <c r="AK11" s="42"/>
      <c r="AL11" s="42"/>
      <c r="AM11" s="40"/>
      <c r="AN11" s="49" t="s">
        <v>22</v>
      </c>
    </row>
    <row r="12" spans="1:40" ht="23.25" thickBot="1" x14ac:dyDescent="0.25">
      <c r="A12" s="21">
        <v>3</v>
      </c>
      <c r="B12" s="50" t="s">
        <v>23</v>
      </c>
      <c r="C12" s="9">
        <v>15</v>
      </c>
      <c r="D12" s="10">
        <v>0</v>
      </c>
      <c r="E12" s="51">
        <f>SUM(C12:D12)</f>
        <v>15</v>
      </c>
      <c r="F12" s="52">
        <v>20</v>
      </c>
      <c r="G12" s="53">
        <f>H12-F12</f>
        <v>30</v>
      </c>
      <c r="H12" s="53">
        <f>$B$8*I12</f>
        <v>50</v>
      </c>
      <c r="I12" s="54">
        <f>SUM(N12,S12,X12,AC12,AH12,AM12)</f>
        <v>2</v>
      </c>
      <c r="J12" s="55">
        <v>15</v>
      </c>
      <c r="K12" s="10">
        <v>0</v>
      </c>
      <c r="L12" s="11">
        <v>5</v>
      </c>
      <c r="M12" s="11">
        <v>30</v>
      </c>
      <c r="N12" s="12">
        <v>2</v>
      </c>
      <c r="O12" s="9"/>
      <c r="P12" s="10"/>
      <c r="Q12" s="11"/>
      <c r="R12" s="11"/>
      <c r="S12" s="12"/>
      <c r="T12" s="56"/>
      <c r="U12" s="57"/>
      <c r="V12" s="58"/>
      <c r="W12" s="58"/>
      <c r="X12" s="12"/>
      <c r="Y12" s="56"/>
      <c r="Z12" s="10"/>
      <c r="AA12" s="11"/>
      <c r="AB12" s="11"/>
      <c r="AC12" s="12"/>
      <c r="AD12" s="9"/>
      <c r="AE12" s="10"/>
      <c r="AF12" s="11"/>
      <c r="AG12" s="11"/>
      <c r="AH12" s="12"/>
      <c r="AI12" s="9"/>
      <c r="AJ12" s="10"/>
      <c r="AK12" s="11"/>
      <c r="AL12" s="11"/>
      <c r="AM12" s="12"/>
      <c r="AN12" s="59" t="s">
        <v>24</v>
      </c>
    </row>
    <row r="13" spans="1:40" ht="13.5" thickBot="1" x14ac:dyDescent="0.25">
      <c r="A13" s="21"/>
      <c r="B13" s="60" t="s">
        <v>25</v>
      </c>
      <c r="C13" s="61">
        <f t="shared" ref="C13:AM13" si="0">SUM(C10:C12)</f>
        <v>15</v>
      </c>
      <c r="D13" s="61">
        <f t="shared" si="0"/>
        <v>150</v>
      </c>
      <c r="E13" s="61">
        <f t="shared" si="0"/>
        <v>165</v>
      </c>
      <c r="F13" s="62">
        <f t="shared" si="0"/>
        <v>205</v>
      </c>
      <c r="G13" s="62">
        <f t="shared" si="0"/>
        <v>195</v>
      </c>
      <c r="H13" s="62">
        <f t="shared" si="0"/>
        <v>400</v>
      </c>
      <c r="I13" s="63">
        <f t="shared" si="0"/>
        <v>16</v>
      </c>
      <c r="J13" s="61">
        <f t="shared" si="0"/>
        <v>15</v>
      </c>
      <c r="K13" s="61">
        <f t="shared" si="0"/>
        <v>30</v>
      </c>
      <c r="L13" s="61">
        <f t="shared" si="0"/>
        <v>10</v>
      </c>
      <c r="M13" s="61">
        <f t="shared" si="0"/>
        <v>45</v>
      </c>
      <c r="N13" s="64">
        <f t="shared" si="0"/>
        <v>4</v>
      </c>
      <c r="O13" s="61">
        <f t="shared" si="0"/>
        <v>0</v>
      </c>
      <c r="P13" s="61">
        <f t="shared" si="0"/>
        <v>30</v>
      </c>
      <c r="Q13" s="61">
        <f t="shared" si="0"/>
        <v>5</v>
      </c>
      <c r="R13" s="61">
        <f t="shared" si="0"/>
        <v>15</v>
      </c>
      <c r="S13" s="64">
        <f t="shared" si="0"/>
        <v>2</v>
      </c>
      <c r="T13" s="61">
        <f t="shared" si="0"/>
        <v>0</v>
      </c>
      <c r="U13" s="61">
        <f t="shared" si="0"/>
        <v>45</v>
      </c>
      <c r="V13" s="61">
        <f t="shared" si="0"/>
        <v>10</v>
      </c>
      <c r="W13" s="61">
        <f t="shared" si="0"/>
        <v>45</v>
      </c>
      <c r="X13" s="64">
        <f t="shared" si="0"/>
        <v>4</v>
      </c>
      <c r="Y13" s="61">
        <f t="shared" si="0"/>
        <v>0</v>
      </c>
      <c r="Z13" s="61">
        <f t="shared" si="0"/>
        <v>15</v>
      </c>
      <c r="AA13" s="61">
        <f t="shared" si="0"/>
        <v>5</v>
      </c>
      <c r="AB13" s="61">
        <f t="shared" si="0"/>
        <v>30</v>
      </c>
      <c r="AC13" s="65">
        <f t="shared" si="0"/>
        <v>2</v>
      </c>
      <c r="AD13" s="61">
        <f t="shared" si="0"/>
        <v>0</v>
      </c>
      <c r="AE13" s="61">
        <f t="shared" si="0"/>
        <v>15</v>
      </c>
      <c r="AF13" s="61">
        <f t="shared" si="0"/>
        <v>5</v>
      </c>
      <c r="AG13" s="61">
        <f t="shared" si="0"/>
        <v>30</v>
      </c>
      <c r="AH13" s="64">
        <f t="shared" si="0"/>
        <v>2</v>
      </c>
      <c r="AI13" s="61">
        <f t="shared" si="0"/>
        <v>0</v>
      </c>
      <c r="AJ13" s="61">
        <f t="shared" si="0"/>
        <v>15</v>
      </c>
      <c r="AK13" s="61">
        <f t="shared" si="0"/>
        <v>5</v>
      </c>
      <c r="AL13" s="61">
        <f t="shared" si="0"/>
        <v>30</v>
      </c>
      <c r="AM13" s="64">
        <f t="shared" si="0"/>
        <v>2</v>
      </c>
      <c r="AN13" s="61"/>
    </row>
    <row r="14" spans="1:40" ht="13.5" thickBot="1" x14ac:dyDescent="0.25">
      <c r="A14" s="21" t="s">
        <v>26</v>
      </c>
      <c r="B14" s="15" t="s">
        <v>27</v>
      </c>
      <c r="C14" s="16"/>
      <c r="D14" s="16"/>
      <c r="E14" s="16"/>
      <c r="F14" s="66"/>
      <c r="G14" s="66"/>
      <c r="H14" s="66"/>
      <c r="I14" s="7"/>
      <c r="J14" s="19"/>
      <c r="K14" s="15"/>
      <c r="L14" s="15"/>
      <c r="M14" s="15"/>
      <c r="N14" s="67"/>
      <c r="O14" s="15"/>
      <c r="P14" s="15"/>
      <c r="Q14" s="15"/>
      <c r="R14" s="15"/>
      <c r="S14" s="67"/>
      <c r="T14" s="15"/>
      <c r="U14" s="15"/>
      <c r="V14" s="15"/>
      <c r="W14" s="15"/>
      <c r="X14" s="67"/>
      <c r="Y14" s="15"/>
      <c r="Z14" s="15"/>
      <c r="AA14" s="15"/>
      <c r="AB14" s="15"/>
      <c r="AC14" s="67"/>
      <c r="AD14" s="15"/>
      <c r="AE14" s="15"/>
      <c r="AF14" s="15"/>
      <c r="AG14" s="15"/>
      <c r="AH14" s="67"/>
      <c r="AI14" s="16"/>
      <c r="AJ14" s="16"/>
      <c r="AK14" s="16"/>
      <c r="AL14" s="16"/>
      <c r="AM14" s="68"/>
      <c r="AN14" s="20"/>
    </row>
    <row r="15" spans="1:40" x14ac:dyDescent="0.2">
      <c r="A15" s="35">
        <v>4</v>
      </c>
      <c r="B15" s="22" t="s">
        <v>28</v>
      </c>
      <c r="C15" s="23">
        <v>15</v>
      </c>
      <c r="D15" s="24">
        <v>30</v>
      </c>
      <c r="E15" s="25">
        <f t="shared" ref="E15:E24" si="1">SUM(C15:D15)</f>
        <v>45</v>
      </c>
      <c r="F15" s="26">
        <v>55</v>
      </c>
      <c r="G15" s="27">
        <f t="shared" ref="G15:G24" si="2">H15-F15</f>
        <v>70</v>
      </c>
      <c r="H15" s="27">
        <f t="shared" ref="H15:H24" si="3">$B$8*I15</f>
        <v>125</v>
      </c>
      <c r="I15" s="28">
        <f t="shared" ref="I15:I24" si="4">SUM(N15,S15,X15,AC15,AH15,AM15)</f>
        <v>5</v>
      </c>
      <c r="J15" s="69">
        <v>15</v>
      </c>
      <c r="K15" s="32">
        <v>15</v>
      </c>
      <c r="L15" s="25">
        <v>5</v>
      </c>
      <c r="M15" s="25">
        <v>40</v>
      </c>
      <c r="N15" s="30">
        <v>3</v>
      </c>
      <c r="O15" s="31">
        <v>0</v>
      </c>
      <c r="P15" s="32">
        <v>15</v>
      </c>
      <c r="Q15" s="33">
        <v>5</v>
      </c>
      <c r="R15" s="33">
        <v>30</v>
      </c>
      <c r="S15" s="30">
        <v>2</v>
      </c>
      <c r="T15" s="31"/>
      <c r="U15" s="32"/>
      <c r="V15" s="33"/>
      <c r="W15" s="33"/>
      <c r="X15" s="30"/>
      <c r="Y15" s="31"/>
      <c r="Z15" s="32"/>
      <c r="AA15" s="33"/>
      <c r="AB15" s="33"/>
      <c r="AC15" s="30"/>
      <c r="AD15" s="31"/>
      <c r="AE15" s="32"/>
      <c r="AF15" s="33"/>
      <c r="AG15" s="33"/>
      <c r="AH15" s="30"/>
      <c r="AI15" s="31"/>
      <c r="AJ15" s="32"/>
      <c r="AK15" s="33"/>
      <c r="AL15" s="33"/>
      <c r="AM15" s="30"/>
      <c r="AN15" s="34" t="s">
        <v>29</v>
      </c>
    </row>
    <row r="16" spans="1:40" x14ac:dyDescent="0.2">
      <c r="A16" s="35">
        <v>5</v>
      </c>
      <c r="B16" s="70" t="s">
        <v>30</v>
      </c>
      <c r="C16" s="37">
        <v>15</v>
      </c>
      <c r="D16" s="38">
        <v>30</v>
      </c>
      <c r="E16" s="25">
        <f t="shared" si="1"/>
        <v>45</v>
      </c>
      <c r="F16" s="37">
        <v>50</v>
      </c>
      <c r="G16" s="38">
        <f t="shared" si="2"/>
        <v>25</v>
      </c>
      <c r="H16" s="38">
        <f t="shared" si="3"/>
        <v>75</v>
      </c>
      <c r="I16" s="40">
        <f t="shared" si="4"/>
        <v>3</v>
      </c>
      <c r="J16" s="71"/>
      <c r="K16" s="44"/>
      <c r="L16" s="45"/>
      <c r="M16" s="45"/>
      <c r="N16" s="40"/>
      <c r="O16" s="43"/>
      <c r="P16" s="44"/>
      <c r="Q16" s="45"/>
      <c r="R16" s="45"/>
      <c r="S16" s="40"/>
      <c r="T16" s="43">
        <v>15</v>
      </c>
      <c r="U16" s="44">
        <v>30</v>
      </c>
      <c r="V16" s="45">
        <v>5</v>
      </c>
      <c r="W16" s="45">
        <v>25</v>
      </c>
      <c r="X16" s="40">
        <v>3</v>
      </c>
      <c r="Y16" s="43"/>
      <c r="Z16" s="44"/>
      <c r="AA16" s="45"/>
      <c r="AB16" s="45"/>
      <c r="AC16" s="40"/>
      <c r="AD16" s="43"/>
      <c r="AE16" s="44"/>
      <c r="AF16" s="45"/>
      <c r="AG16" s="45"/>
      <c r="AH16" s="40"/>
      <c r="AI16" s="43"/>
      <c r="AJ16" s="44"/>
      <c r="AK16" s="45"/>
      <c r="AL16" s="45"/>
      <c r="AM16" s="40"/>
      <c r="AN16" s="72" t="s">
        <v>31</v>
      </c>
    </row>
    <row r="17" spans="1:40" x14ac:dyDescent="0.2">
      <c r="A17" s="35">
        <v>6</v>
      </c>
      <c r="B17" s="36" t="s">
        <v>32</v>
      </c>
      <c r="C17" s="37">
        <v>15</v>
      </c>
      <c r="D17" s="38">
        <v>30</v>
      </c>
      <c r="E17" s="25">
        <f t="shared" si="1"/>
        <v>45</v>
      </c>
      <c r="F17" s="37">
        <v>50</v>
      </c>
      <c r="G17" s="38">
        <f t="shared" si="2"/>
        <v>25</v>
      </c>
      <c r="H17" s="38">
        <f t="shared" si="3"/>
        <v>75</v>
      </c>
      <c r="I17" s="40">
        <f t="shared" si="4"/>
        <v>3</v>
      </c>
      <c r="J17" s="71"/>
      <c r="K17" s="44"/>
      <c r="L17" s="45"/>
      <c r="M17" s="45"/>
      <c r="N17" s="40"/>
      <c r="O17" s="43"/>
      <c r="P17" s="44"/>
      <c r="Q17" s="45"/>
      <c r="R17" s="45"/>
      <c r="S17" s="40"/>
      <c r="T17" s="43"/>
      <c r="U17" s="44"/>
      <c r="V17" s="45"/>
      <c r="W17" s="45"/>
      <c r="X17" s="40"/>
      <c r="Y17" s="73">
        <v>15</v>
      </c>
      <c r="Z17" s="74">
        <v>30</v>
      </c>
      <c r="AA17" s="45">
        <v>5</v>
      </c>
      <c r="AB17" s="45">
        <v>25</v>
      </c>
      <c r="AC17" s="40">
        <v>3</v>
      </c>
      <c r="AD17" s="43"/>
      <c r="AE17" s="44"/>
      <c r="AF17" s="45"/>
      <c r="AG17" s="45"/>
      <c r="AH17" s="40"/>
      <c r="AI17" s="43"/>
      <c r="AJ17" s="44"/>
      <c r="AK17" s="45"/>
      <c r="AL17" s="45"/>
      <c r="AM17" s="40"/>
      <c r="AN17" s="72" t="s">
        <v>33</v>
      </c>
    </row>
    <row r="18" spans="1:40" x14ac:dyDescent="0.2">
      <c r="A18" s="35">
        <v>7</v>
      </c>
      <c r="B18" s="70" t="s">
        <v>34</v>
      </c>
      <c r="C18" s="37">
        <v>15</v>
      </c>
      <c r="D18" s="38">
        <v>30</v>
      </c>
      <c r="E18" s="25">
        <f t="shared" si="1"/>
        <v>45</v>
      </c>
      <c r="F18" s="37">
        <v>50</v>
      </c>
      <c r="G18" s="38">
        <f t="shared" si="2"/>
        <v>0</v>
      </c>
      <c r="H18" s="38">
        <f t="shared" si="3"/>
        <v>50</v>
      </c>
      <c r="I18" s="40">
        <f t="shared" si="4"/>
        <v>2</v>
      </c>
      <c r="J18" s="71"/>
      <c r="K18" s="44"/>
      <c r="L18" s="45"/>
      <c r="M18" s="45"/>
      <c r="N18" s="40"/>
      <c r="O18" s="43">
        <v>15</v>
      </c>
      <c r="P18" s="44">
        <v>30</v>
      </c>
      <c r="Q18" s="45">
        <f>F18-E18</f>
        <v>5</v>
      </c>
      <c r="R18" s="45">
        <f>G18</f>
        <v>0</v>
      </c>
      <c r="S18" s="40">
        <v>2</v>
      </c>
      <c r="T18" s="43"/>
      <c r="U18" s="44"/>
      <c r="V18" s="45"/>
      <c r="W18" s="45"/>
      <c r="X18" s="40"/>
      <c r="Y18" s="43"/>
      <c r="Z18" s="44"/>
      <c r="AA18" s="45"/>
      <c r="AB18" s="45"/>
      <c r="AC18" s="40"/>
      <c r="AD18" s="43"/>
      <c r="AE18" s="44"/>
      <c r="AF18" s="45"/>
      <c r="AG18" s="45"/>
      <c r="AH18" s="40"/>
      <c r="AI18" s="43"/>
      <c r="AJ18" s="44"/>
      <c r="AK18" s="45"/>
      <c r="AL18" s="45"/>
      <c r="AM18" s="40"/>
      <c r="AN18" s="72" t="s">
        <v>29</v>
      </c>
    </row>
    <row r="19" spans="1:40" x14ac:dyDescent="0.2">
      <c r="A19" s="35">
        <v>8</v>
      </c>
      <c r="B19" s="36" t="s">
        <v>35</v>
      </c>
      <c r="C19" s="37">
        <v>15</v>
      </c>
      <c r="D19" s="38">
        <v>15</v>
      </c>
      <c r="E19" s="25">
        <f t="shared" si="1"/>
        <v>30</v>
      </c>
      <c r="F19" s="37">
        <v>35</v>
      </c>
      <c r="G19" s="38">
        <f t="shared" si="2"/>
        <v>40</v>
      </c>
      <c r="H19" s="38">
        <f t="shared" si="3"/>
        <v>75</v>
      </c>
      <c r="I19" s="40">
        <f t="shared" si="4"/>
        <v>3</v>
      </c>
      <c r="J19" s="71">
        <v>15</v>
      </c>
      <c r="K19" s="44">
        <v>15</v>
      </c>
      <c r="L19" s="25">
        <f>F19-E19</f>
        <v>5</v>
      </c>
      <c r="M19" s="25">
        <v>40</v>
      </c>
      <c r="N19" s="40">
        <v>3</v>
      </c>
      <c r="O19" s="43"/>
      <c r="P19" s="44"/>
      <c r="Q19" s="45"/>
      <c r="R19" s="45"/>
      <c r="S19" s="40"/>
      <c r="T19" s="43"/>
      <c r="U19" s="44"/>
      <c r="V19" s="45"/>
      <c r="W19" s="45"/>
      <c r="X19" s="40"/>
      <c r="Y19" s="43"/>
      <c r="Z19" s="44"/>
      <c r="AA19" s="45"/>
      <c r="AB19" s="45"/>
      <c r="AC19" s="40"/>
      <c r="AD19" s="43"/>
      <c r="AE19" s="44"/>
      <c r="AF19" s="45"/>
      <c r="AG19" s="45"/>
      <c r="AH19" s="40"/>
      <c r="AI19" s="43"/>
      <c r="AJ19" s="44"/>
      <c r="AK19" s="45"/>
      <c r="AL19" s="45"/>
      <c r="AM19" s="40"/>
      <c r="AN19" s="49" t="s">
        <v>24</v>
      </c>
    </row>
    <row r="20" spans="1:40" x14ac:dyDescent="0.2">
      <c r="A20" s="35">
        <v>9</v>
      </c>
      <c r="B20" s="75" t="s">
        <v>36</v>
      </c>
      <c r="C20" s="37">
        <v>45</v>
      </c>
      <c r="D20" s="38">
        <v>45</v>
      </c>
      <c r="E20" s="25">
        <f t="shared" si="1"/>
        <v>90</v>
      </c>
      <c r="F20" s="37">
        <v>95</v>
      </c>
      <c r="G20" s="38">
        <f t="shared" si="2"/>
        <v>30</v>
      </c>
      <c r="H20" s="38">
        <f t="shared" si="3"/>
        <v>125</v>
      </c>
      <c r="I20" s="40">
        <v>5</v>
      </c>
      <c r="J20" s="71">
        <v>30</v>
      </c>
      <c r="K20" s="44">
        <v>30</v>
      </c>
      <c r="L20" s="45">
        <v>0</v>
      </c>
      <c r="M20" s="45">
        <v>15</v>
      </c>
      <c r="N20" s="40">
        <v>3</v>
      </c>
      <c r="O20" s="43">
        <v>15</v>
      </c>
      <c r="P20" s="44">
        <v>15</v>
      </c>
      <c r="Q20" s="45">
        <v>5</v>
      </c>
      <c r="R20" s="45">
        <v>15</v>
      </c>
      <c r="S20" s="40">
        <v>2</v>
      </c>
      <c r="T20" s="43"/>
      <c r="U20" s="44"/>
      <c r="V20" s="45"/>
      <c r="W20" s="45"/>
      <c r="X20" s="40"/>
      <c r="Y20" s="43"/>
      <c r="Z20" s="44"/>
      <c r="AA20" s="45"/>
      <c r="AB20" s="45"/>
      <c r="AC20" s="40"/>
      <c r="AD20" s="43"/>
      <c r="AE20" s="44"/>
      <c r="AF20" s="45"/>
      <c r="AG20" s="45"/>
      <c r="AH20" s="40"/>
      <c r="AI20" s="43"/>
      <c r="AJ20" s="44"/>
      <c r="AK20" s="45"/>
      <c r="AL20" s="45"/>
      <c r="AM20" s="40"/>
      <c r="AN20" s="72" t="s">
        <v>29</v>
      </c>
    </row>
    <row r="21" spans="1:40" x14ac:dyDescent="0.2">
      <c r="A21" s="35">
        <v>10</v>
      </c>
      <c r="B21" s="75" t="s">
        <v>37</v>
      </c>
      <c r="C21" s="37">
        <v>45</v>
      </c>
      <c r="D21" s="38">
        <v>45</v>
      </c>
      <c r="E21" s="25">
        <f t="shared" si="1"/>
        <v>90</v>
      </c>
      <c r="F21" s="37">
        <v>95</v>
      </c>
      <c r="G21" s="38">
        <f t="shared" si="2"/>
        <v>30</v>
      </c>
      <c r="H21" s="38">
        <f t="shared" si="3"/>
        <v>125</v>
      </c>
      <c r="I21" s="40">
        <f t="shared" si="4"/>
        <v>5</v>
      </c>
      <c r="J21" s="71">
        <v>30</v>
      </c>
      <c r="K21" s="44">
        <v>30</v>
      </c>
      <c r="L21" s="25">
        <v>0</v>
      </c>
      <c r="M21" s="25">
        <v>15</v>
      </c>
      <c r="N21" s="40">
        <v>3</v>
      </c>
      <c r="O21" s="43">
        <v>15</v>
      </c>
      <c r="P21" s="44">
        <v>15</v>
      </c>
      <c r="Q21" s="45">
        <v>5</v>
      </c>
      <c r="R21" s="45">
        <v>15</v>
      </c>
      <c r="S21" s="40">
        <v>2</v>
      </c>
      <c r="T21" s="43"/>
      <c r="U21" s="44"/>
      <c r="V21" s="45"/>
      <c r="W21" s="45"/>
      <c r="X21" s="40"/>
      <c r="Y21" s="43"/>
      <c r="Z21" s="44"/>
      <c r="AA21" s="45"/>
      <c r="AB21" s="45"/>
      <c r="AC21" s="40"/>
      <c r="AD21" s="43"/>
      <c r="AE21" s="44"/>
      <c r="AF21" s="45"/>
      <c r="AG21" s="45"/>
      <c r="AH21" s="40"/>
      <c r="AI21" s="43"/>
      <c r="AJ21" s="44"/>
      <c r="AK21" s="45"/>
      <c r="AL21" s="45"/>
      <c r="AM21" s="40"/>
      <c r="AN21" s="72" t="s">
        <v>29</v>
      </c>
    </row>
    <row r="22" spans="1:40" x14ac:dyDescent="0.2">
      <c r="A22" s="35">
        <v>11</v>
      </c>
      <c r="B22" s="75" t="s">
        <v>116</v>
      </c>
      <c r="C22" s="37">
        <v>30</v>
      </c>
      <c r="D22" s="38">
        <v>30</v>
      </c>
      <c r="E22" s="25">
        <f t="shared" si="1"/>
        <v>60</v>
      </c>
      <c r="F22" s="37">
        <v>65</v>
      </c>
      <c r="G22" s="38">
        <v>10</v>
      </c>
      <c r="H22" s="38">
        <v>75</v>
      </c>
      <c r="I22" s="40">
        <v>3</v>
      </c>
      <c r="J22" s="71"/>
      <c r="K22" s="44"/>
      <c r="L22" s="25"/>
      <c r="M22" s="25"/>
      <c r="N22" s="40"/>
      <c r="O22" s="43">
        <v>30</v>
      </c>
      <c r="P22" s="44">
        <v>30</v>
      </c>
      <c r="Q22" s="45">
        <v>5</v>
      </c>
      <c r="R22" s="45">
        <v>10</v>
      </c>
      <c r="S22" s="40">
        <v>3</v>
      </c>
      <c r="T22" s="43"/>
      <c r="U22" s="44"/>
      <c r="V22" s="45"/>
      <c r="W22" s="45"/>
      <c r="X22" s="40"/>
      <c r="Y22" s="43"/>
      <c r="Z22" s="44"/>
      <c r="AA22" s="45"/>
      <c r="AB22" s="45"/>
      <c r="AC22" s="40"/>
      <c r="AD22" s="43"/>
      <c r="AE22" s="44"/>
      <c r="AF22" s="45"/>
      <c r="AG22" s="45"/>
      <c r="AH22" s="40"/>
      <c r="AI22" s="43"/>
      <c r="AJ22" s="44"/>
      <c r="AK22" s="45"/>
      <c r="AL22" s="45"/>
      <c r="AM22" s="40"/>
      <c r="AN22" s="49" t="s">
        <v>51</v>
      </c>
    </row>
    <row r="23" spans="1:40" x14ac:dyDescent="0.2">
      <c r="A23" s="35">
        <v>12</v>
      </c>
      <c r="B23" s="75" t="s">
        <v>38</v>
      </c>
      <c r="C23" s="37">
        <v>15</v>
      </c>
      <c r="D23" s="38">
        <v>0</v>
      </c>
      <c r="E23" s="25">
        <f t="shared" si="1"/>
        <v>15</v>
      </c>
      <c r="F23" s="37">
        <v>20</v>
      </c>
      <c r="G23" s="38">
        <f t="shared" si="2"/>
        <v>30</v>
      </c>
      <c r="H23" s="38">
        <f t="shared" si="3"/>
        <v>50</v>
      </c>
      <c r="I23" s="40">
        <f t="shared" si="4"/>
        <v>2</v>
      </c>
      <c r="J23" s="71"/>
      <c r="K23" s="44"/>
      <c r="L23" s="45"/>
      <c r="M23" s="45"/>
      <c r="N23" s="40"/>
      <c r="O23" s="43"/>
      <c r="P23" s="44"/>
      <c r="Q23" s="45"/>
      <c r="R23" s="45"/>
      <c r="S23" s="40"/>
      <c r="T23" s="43"/>
      <c r="U23" s="44"/>
      <c r="V23" s="45"/>
      <c r="W23" s="45"/>
      <c r="X23" s="40"/>
      <c r="Y23" s="43">
        <v>15</v>
      </c>
      <c r="Z23" s="44">
        <v>0</v>
      </c>
      <c r="AA23" s="45">
        <v>5</v>
      </c>
      <c r="AB23" s="45">
        <v>30</v>
      </c>
      <c r="AC23" s="40">
        <v>2</v>
      </c>
      <c r="AD23" s="43"/>
      <c r="AE23" s="44"/>
      <c r="AF23" s="45"/>
      <c r="AG23" s="45"/>
      <c r="AH23" s="40"/>
      <c r="AI23" s="43"/>
      <c r="AJ23" s="44"/>
      <c r="AK23" s="45"/>
      <c r="AL23" s="45"/>
      <c r="AM23" s="40"/>
      <c r="AN23" s="49" t="s">
        <v>39</v>
      </c>
    </row>
    <row r="24" spans="1:40" ht="13.5" thickBot="1" x14ac:dyDescent="0.25">
      <c r="A24" s="35">
        <v>13</v>
      </c>
      <c r="B24" s="76" t="s">
        <v>40</v>
      </c>
      <c r="C24" s="37">
        <v>15</v>
      </c>
      <c r="D24" s="38">
        <v>15</v>
      </c>
      <c r="E24" s="25">
        <f t="shared" si="1"/>
        <v>30</v>
      </c>
      <c r="F24" s="37">
        <v>35</v>
      </c>
      <c r="G24" s="38">
        <f t="shared" si="2"/>
        <v>15</v>
      </c>
      <c r="H24" s="38">
        <f t="shared" si="3"/>
        <v>50</v>
      </c>
      <c r="I24" s="40">
        <f t="shared" si="4"/>
        <v>2</v>
      </c>
      <c r="J24" s="71"/>
      <c r="K24" s="44"/>
      <c r="L24" s="45"/>
      <c r="M24" s="45"/>
      <c r="N24" s="40"/>
      <c r="O24" s="43"/>
      <c r="P24" s="44"/>
      <c r="Q24" s="45"/>
      <c r="R24" s="45"/>
      <c r="S24" s="40"/>
      <c r="T24" s="43"/>
      <c r="U24" s="44"/>
      <c r="V24" s="45"/>
      <c r="W24" s="45"/>
      <c r="X24" s="40"/>
      <c r="Y24" s="43"/>
      <c r="Z24" s="44"/>
      <c r="AA24" s="45"/>
      <c r="AB24" s="45"/>
      <c r="AC24" s="40"/>
      <c r="AD24" s="43">
        <v>15</v>
      </c>
      <c r="AE24" s="44">
        <v>15</v>
      </c>
      <c r="AF24" s="45">
        <v>5</v>
      </c>
      <c r="AG24" s="45">
        <v>15</v>
      </c>
      <c r="AH24" s="40">
        <v>2</v>
      </c>
      <c r="AI24" s="43"/>
      <c r="AJ24" s="44"/>
      <c r="AK24" s="45"/>
      <c r="AL24" s="45"/>
      <c r="AM24" s="40"/>
      <c r="AN24" s="72" t="s">
        <v>41</v>
      </c>
    </row>
    <row r="25" spans="1:40" ht="13.5" thickBot="1" x14ac:dyDescent="0.25">
      <c r="A25" s="35"/>
      <c r="B25" s="77" t="s">
        <v>25</v>
      </c>
      <c r="C25" s="78">
        <f t="shared" ref="C25:AM25" si="5">SUM(C15:C24)</f>
        <v>225</v>
      </c>
      <c r="D25" s="78">
        <f t="shared" si="5"/>
        <v>270</v>
      </c>
      <c r="E25" s="78">
        <f t="shared" si="5"/>
        <v>495</v>
      </c>
      <c r="F25" s="61">
        <f t="shared" si="5"/>
        <v>550</v>
      </c>
      <c r="G25" s="79">
        <f t="shared" si="5"/>
        <v>275</v>
      </c>
      <c r="H25" s="79">
        <f t="shared" si="5"/>
        <v>825</v>
      </c>
      <c r="I25" s="80">
        <f t="shared" si="5"/>
        <v>33</v>
      </c>
      <c r="J25" s="81">
        <f t="shared" si="5"/>
        <v>90</v>
      </c>
      <c r="K25" s="78">
        <f t="shared" si="5"/>
        <v>90</v>
      </c>
      <c r="L25" s="78">
        <f t="shared" si="5"/>
        <v>10</v>
      </c>
      <c r="M25" s="78">
        <f t="shared" si="5"/>
        <v>110</v>
      </c>
      <c r="N25" s="82">
        <f t="shared" si="5"/>
        <v>12</v>
      </c>
      <c r="O25" s="78">
        <f t="shared" si="5"/>
        <v>75</v>
      </c>
      <c r="P25" s="78">
        <f t="shared" si="5"/>
        <v>105</v>
      </c>
      <c r="Q25" s="78">
        <f t="shared" si="5"/>
        <v>25</v>
      </c>
      <c r="R25" s="78">
        <f t="shared" si="5"/>
        <v>70</v>
      </c>
      <c r="S25" s="82">
        <f t="shared" si="5"/>
        <v>11</v>
      </c>
      <c r="T25" s="78">
        <f t="shared" si="5"/>
        <v>15</v>
      </c>
      <c r="U25" s="78">
        <f t="shared" si="5"/>
        <v>30</v>
      </c>
      <c r="V25" s="78">
        <f t="shared" si="5"/>
        <v>5</v>
      </c>
      <c r="W25" s="78">
        <f t="shared" si="5"/>
        <v>25</v>
      </c>
      <c r="X25" s="82">
        <f t="shared" si="5"/>
        <v>3</v>
      </c>
      <c r="Y25" s="78">
        <f t="shared" si="5"/>
        <v>30</v>
      </c>
      <c r="Z25" s="78">
        <f t="shared" si="5"/>
        <v>30</v>
      </c>
      <c r="AA25" s="78">
        <f t="shared" si="5"/>
        <v>10</v>
      </c>
      <c r="AB25" s="78">
        <f t="shared" si="5"/>
        <v>55</v>
      </c>
      <c r="AC25" s="82">
        <f t="shared" si="5"/>
        <v>5</v>
      </c>
      <c r="AD25" s="78">
        <f t="shared" si="5"/>
        <v>15</v>
      </c>
      <c r="AE25" s="78">
        <f t="shared" si="5"/>
        <v>15</v>
      </c>
      <c r="AF25" s="78">
        <f t="shared" si="5"/>
        <v>5</v>
      </c>
      <c r="AG25" s="78">
        <f t="shared" si="5"/>
        <v>15</v>
      </c>
      <c r="AH25" s="82">
        <f t="shared" si="5"/>
        <v>2</v>
      </c>
      <c r="AI25" s="78">
        <f t="shared" si="5"/>
        <v>0</v>
      </c>
      <c r="AJ25" s="78">
        <f t="shared" si="5"/>
        <v>0</v>
      </c>
      <c r="AK25" s="78">
        <f t="shared" si="5"/>
        <v>0</v>
      </c>
      <c r="AL25" s="78">
        <f t="shared" si="5"/>
        <v>0</v>
      </c>
      <c r="AM25" s="82">
        <f t="shared" si="5"/>
        <v>0</v>
      </c>
      <c r="AN25" s="18"/>
    </row>
    <row r="26" spans="1:40" ht="13.5" thickBot="1" x14ac:dyDescent="0.25">
      <c r="A26" s="35" t="s">
        <v>42</v>
      </c>
      <c r="B26" s="77" t="s">
        <v>43</v>
      </c>
      <c r="C26" s="83"/>
      <c r="D26" s="83"/>
      <c r="E26" s="83"/>
      <c r="F26" s="66"/>
      <c r="G26" s="66"/>
      <c r="H26" s="66"/>
      <c r="I26" s="84"/>
      <c r="J26" s="19"/>
      <c r="K26" s="15"/>
      <c r="L26" s="15"/>
      <c r="M26" s="15"/>
      <c r="N26" s="67"/>
      <c r="O26" s="15"/>
      <c r="P26" s="15"/>
      <c r="Q26" s="15"/>
      <c r="R26" s="15"/>
      <c r="S26" s="67"/>
      <c r="T26" s="15"/>
      <c r="U26" s="15"/>
      <c r="V26" s="15"/>
      <c r="W26" s="15"/>
      <c r="X26" s="67"/>
      <c r="Y26" s="15"/>
      <c r="Z26" s="15"/>
      <c r="AA26" s="15"/>
      <c r="AB26" s="15"/>
      <c r="AC26" s="67"/>
      <c r="AD26" s="15"/>
      <c r="AE26" s="15"/>
      <c r="AF26" s="15"/>
      <c r="AG26" s="15"/>
      <c r="AH26" s="67"/>
      <c r="AI26" s="16"/>
      <c r="AJ26" s="16"/>
      <c r="AK26" s="16"/>
      <c r="AL26" s="16"/>
      <c r="AM26" s="68"/>
      <c r="AN26" s="20"/>
    </row>
    <row r="27" spans="1:40" x14ac:dyDescent="0.2">
      <c r="A27" s="35">
        <v>14</v>
      </c>
      <c r="B27" s="85" t="s">
        <v>44</v>
      </c>
      <c r="C27" s="26">
        <v>15</v>
      </c>
      <c r="D27" s="27">
        <v>30</v>
      </c>
      <c r="E27" s="86">
        <f t="shared" ref="E27:E29" si="6">SUM(C27:D27)</f>
        <v>45</v>
      </c>
      <c r="F27" s="26">
        <v>50</v>
      </c>
      <c r="G27" s="27">
        <f t="shared" ref="G27:G50" si="7">H27-F27</f>
        <v>25</v>
      </c>
      <c r="H27" s="27">
        <f t="shared" ref="H27:H50" si="8">$B$8*I27</f>
        <v>75</v>
      </c>
      <c r="I27" s="28">
        <f t="shared" ref="I27:I29" si="9">SUM(N27,S27,X27,AC27,AH27,AM27)</f>
        <v>3</v>
      </c>
      <c r="J27" s="69"/>
      <c r="K27" s="32"/>
      <c r="L27" s="33"/>
      <c r="M27" s="33"/>
      <c r="N27" s="30"/>
      <c r="O27" s="31"/>
      <c r="P27" s="32"/>
      <c r="Q27" s="33"/>
      <c r="R27" s="33"/>
      <c r="S27" s="30"/>
      <c r="T27" s="31">
        <v>15</v>
      </c>
      <c r="U27" s="32">
        <v>30</v>
      </c>
      <c r="V27" s="33">
        <v>5</v>
      </c>
      <c r="W27" s="33">
        <v>25</v>
      </c>
      <c r="X27" s="30">
        <v>3</v>
      </c>
      <c r="Y27" s="87"/>
      <c r="Z27" s="88"/>
      <c r="AA27" s="89"/>
      <c r="AB27" s="89"/>
      <c r="AC27" s="28"/>
      <c r="AD27" s="31"/>
      <c r="AE27" s="32"/>
      <c r="AF27" s="33"/>
      <c r="AG27" s="33"/>
      <c r="AH27" s="30"/>
      <c r="AI27" s="31"/>
      <c r="AJ27" s="32"/>
      <c r="AK27" s="33"/>
      <c r="AL27" s="33"/>
      <c r="AM27" s="90"/>
      <c r="AN27" s="91" t="s">
        <v>31</v>
      </c>
    </row>
    <row r="28" spans="1:40" x14ac:dyDescent="0.2">
      <c r="A28" s="35">
        <v>15</v>
      </c>
      <c r="B28" s="76" t="s">
        <v>45</v>
      </c>
      <c r="C28" s="37">
        <v>30</v>
      </c>
      <c r="D28" s="38">
        <v>15</v>
      </c>
      <c r="E28" s="42">
        <f t="shared" si="6"/>
        <v>45</v>
      </c>
      <c r="F28" s="37">
        <v>50</v>
      </c>
      <c r="G28" s="38">
        <f t="shared" si="7"/>
        <v>0</v>
      </c>
      <c r="H28" s="38">
        <f t="shared" si="8"/>
        <v>50</v>
      </c>
      <c r="I28" s="40">
        <f t="shared" si="9"/>
        <v>2</v>
      </c>
      <c r="J28" s="71"/>
      <c r="K28" s="44"/>
      <c r="L28" s="45"/>
      <c r="M28" s="45"/>
      <c r="N28" s="40"/>
      <c r="O28" s="43"/>
      <c r="P28" s="44"/>
      <c r="Q28" s="45"/>
      <c r="R28" s="45"/>
      <c r="S28" s="40"/>
      <c r="T28" s="43"/>
      <c r="U28" s="44"/>
      <c r="V28" s="45"/>
      <c r="W28" s="45"/>
      <c r="X28" s="40"/>
      <c r="Y28" s="43"/>
      <c r="Z28" s="44"/>
      <c r="AA28" s="45"/>
      <c r="AB28" s="45"/>
      <c r="AC28" s="40"/>
      <c r="AD28" s="43">
        <v>30</v>
      </c>
      <c r="AE28" s="44">
        <v>15</v>
      </c>
      <c r="AF28" s="45">
        <v>5</v>
      </c>
      <c r="AG28" s="45">
        <v>0</v>
      </c>
      <c r="AH28" s="40">
        <v>2</v>
      </c>
      <c r="AI28" s="43"/>
      <c r="AJ28" s="44"/>
      <c r="AK28" s="45"/>
      <c r="AL28" s="45"/>
      <c r="AM28" s="48"/>
      <c r="AN28" s="49" t="s">
        <v>46</v>
      </c>
    </row>
    <row r="29" spans="1:40" x14ac:dyDescent="0.2">
      <c r="A29" s="35">
        <v>16</v>
      </c>
      <c r="B29" s="92" t="s">
        <v>47</v>
      </c>
      <c r="C29" s="37">
        <v>30</v>
      </c>
      <c r="D29" s="38">
        <v>30</v>
      </c>
      <c r="E29" s="42">
        <f t="shared" si="6"/>
        <v>60</v>
      </c>
      <c r="F29" s="37">
        <v>65</v>
      </c>
      <c r="G29" s="38">
        <f t="shared" si="7"/>
        <v>60</v>
      </c>
      <c r="H29" s="38">
        <f t="shared" si="8"/>
        <v>125</v>
      </c>
      <c r="I29" s="40">
        <f t="shared" si="9"/>
        <v>5</v>
      </c>
      <c r="J29" s="71"/>
      <c r="K29" s="44"/>
      <c r="L29" s="45"/>
      <c r="M29" s="45"/>
      <c r="N29" s="40"/>
      <c r="O29" s="43"/>
      <c r="P29" s="44"/>
      <c r="Q29" s="45"/>
      <c r="R29" s="45"/>
      <c r="S29" s="40"/>
      <c r="T29" s="43"/>
      <c r="U29" s="44"/>
      <c r="V29" s="45"/>
      <c r="W29" s="45"/>
      <c r="X29" s="40"/>
      <c r="Y29" s="43"/>
      <c r="Z29" s="44"/>
      <c r="AA29" s="45"/>
      <c r="AB29" s="45"/>
      <c r="AC29" s="40"/>
      <c r="AD29" s="43"/>
      <c r="AE29" s="44"/>
      <c r="AF29" s="45"/>
      <c r="AG29" s="45"/>
      <c r="AH29" s="40"/>
      <c r="AI29" s="73">
        <v>30</v>
      </c>
      <c r="AJ29" s="74">
        <v>30</v>
      </c>
      <c r="AK29" s="45">
        <v>5</v>
      </c>
      <c r="AL29" s="45">
        <v>60</v>
      </c>
      <c r="AM29" s="48">
        <v>5</v>
      </c>
      <c r="AN29" s="49" t="s">
        <v>48</v>
      </c>
    </row>
    <row r="30" spans="1:40" x14ac:dyDescent="0.2">
      <c r="A30" s="35">
        <v>17</v>
      </c>
      <c r="B30" s="96" t="s">
        <v>61</v>
      </c>
      <c r="C30" s="37">
        <v>15</v>
      </c>
      <c r="D30" s="38">
        <v>30</v>
      </c>
      <c r="E30" s="42">
        <f>SUM(C30:D30)</f>
        <v>45</v>
      </c>
      <c r="F30" s="37">
        <v>50</v>
      </c>
      <c r="G30" s="38">
        <f>H30-F30</f>
        <v>25</v>
      </c>
      <c r="H30" s="38">
        <f>$B$8*I30</f>
        <v>75</v>
      </c>
      <c r="I30" s="40">
        <f>SUM(N30,S30,X30,AC30,AH30,AM30)</f>
        <v>3</v>
      </c>
      <c r="J30" s="71"/>
      <c r="K30" s="44"/>
      <c r="L30" s="45"/>
      <c r="M30" s="45"/>
      <c r="N30" s="40"/>
      <c r="O30" s="43"/>
      <c r="P30" s="44"/>
      <c r="Q30" s="45"/>
      <c r="R30" s="45"/>
      <c r="S30" s="40"/>
      <c r="T30" s="43"/>
      <c r="U30" s="44"/>
      <c r="V30" s="45"/>
      <c r="W30" s="45"/>
      <c r="X30" s="40"/>
      <c r="Y30" s="43">
        <v>15</v>
      </c>
      <c r="Z30" s="44">
        <v>30</v>
      </c>
      <c r="AA30" s="45">
        <v>5</v>
      </c>
      <c r="AB30" s="45">
        <v>25</v>
      </c>
      <c r="AC30" s="40">
        <v>3</v>
      </c>
      <c r="AD30" s="43"/>
      <c r="AE30" s="44"/>
      <c r="AF30" s="45"/>
      <c r="AG30" s="45"/>
      <c r="AH30" s="40"/>
      <c r="AI30" s="43"/>
      <c r="AJ30" s="44"/>
      <c r="AK30" s="45"/>
      <c r="AL30" s="45"/>
      <c r="AM30" s="48"/>
      <c r="AN30" s="49" t="s">
        <v>39</v>
      </c>
    </row>
    <row r="31" spans="1:40" x14ac:dyDescent="0.2">
      <c r="A31" s="35">
        <v>18</v>
      </c>
      <c r="B31" s="96" t="s">
        <v>62</v>
      </c>
      <c r="C31" s="37">
        <v>15</v>
      </c>
      <c r="D31" s="38">
        <v>30</v>
      </c>
      <c r="E31" s="42">
        <f t="shared" ref="E31" si="10">SUM(C31:D31)</f>
        <v>45</v>
      </c>
      <c r="F31" s="37">
        <v>60</v>
      </c>
      <c r="G31" s="38">
        <f t="shared" ref="G31:G36" si="11">H31-F31</f>
        <v>15</v>
      </c>
      <c r="H31" s="38">
        <f t="shared" ref="H31:H36" si="12">$B$8*I31</f>
        <v>75</v>
      </c>
      <c r="I31" s="40">
        <f t="shared" ref="I31:I36" si="13">SUM(N31,S31,X31,AC31,AH31,AM31)</f>
        <v>3</v>
      </c>
      <c r="J31" s="71"/>
      <c r="K31" s="44"/>
      <c r="L31" s="45"/>
      <c r="M31" s="45"/>
      <c r="N31" s="40"/>
      <c r="O31" s="43"/>
      <c r="P31" s="44"/>
      <c r="Q31" s="45"/>
      <c r="R31" s="45"/>
      <c r="S31" s="40"/>
      <c r="T31" s="43"/>
      <c r="U31" s="44"/>
      <c r="V31" s="45"/>
      <c r="W31" s="45"/>
      <c r="X31" s="40"/>
      <c r="Y31" s="43"/>
      <c r="Z31" s="44"/>
      <c r="AA31" s="45"/>
      <c r="AB31" s="45"/>
      <c r="AC31" s="40"/>
      <c r="AD31" s="43">
        <v>15</v>
      </c>
      <c r="AE31" s="44">
        <v>30</v>
      </c>
      <c r="AF31" s="45">
        <v>15</v>
      </c>
      <c r="AG31" s="45">
        <v>15</v>
      </c>
      <c r="AH31" s="40">
        <v>3</v>
      </c>
      <c r="AI31" s="43"/>
      <c r="AJ31" s="44"/>
      <c r="AK31" s="45"/>
      <c r="AL31" s="45"/>
      <c r="AM31" s="48"/>
      <c r="AN31" s="72" t="s">
        <v>41</v>
      </c>
    </row>
    <row r="32" spans="1:40" x14ac:dyDescent="0.2">
      <c r="A32" s="35">
        <v>19</v>
      </c>
      <c r="B32" s="70" t="s">
        <v>63</v>
      </c>
      <c r="C32" s="37">
        <v>30</v>
      </c>
      <c r="D32" s="38">
        <v>0</v>
      </c>
      <c r="E32" s="42">
        <v>30</v>
      </c>
      <c r="F32" s="37">
        <v>30</v>
      </c>
      <c r="G32" s="38">
        <f t="shared" si="11"/>
        <v>45</v>
      </c>
      <c r="H32" s="38">
        <f t="shared" si="12"/>
        <v>75</v>
      </c>
      <c r="I32" s="40">
        <f t="shared" si="13"/>
        <v>3</v>
      </c>
      <c r="J32" s="71">
        <v>30</v>
      </c>
      <c r="K32" s="44">
        <v>0</v>
      </c>
      <c r="L32" s="25">
        <f>F32-E32</f>
        <v>0</v>
      </c>
      <c r="M32" s="25">
        <v>45</v>
      </c>
      <c r="N32" s="40">
        <v>3</v>
      </c>
      <c r="O32" s="43"/>
      <c r="P32" s="44"/>
      <c r="Q32" s="45"/>
      <c r="R32" s="45"/>
      <c r="S32" s="40"/>
      <c r="T32" s="43"/>
      <c r="U32" s="44"/>
      <c r="V32" s="45"/>
      <c r="W32" s="45"/>
      <c r="X32" s="40"/>
      <c r="Y32" s="43"/>
      <c r="Z32" s="44"/>
      <c r="AA32" s="45"/>
      <c r="AB32" s="45"/>
      <c r="AC32" s="40"/>
      <c r="AD32" s="43"/>
      <c r="AE32" s="44"/>
      <c r="AF32" s="45"/>
      <c r="AG32" s="45"/>
      <c r="AH32" s="40"/>
      <c r="AI32" s="43"/>
      <c r="AJ32" s="44"/>
      <c r="AK32" s="45"/>
      <c r="AL32" s="45"/>
      <c r="AM32" s="48"/>
      <c r="AN32" s="72" t="s">
        <v>64</v>
      </c>
    </row>
    <row r="33" spans="1:40" x14ac:dyDescent="0.2">
      <c r="A33" s="35">
        <v>20</v>
      </c>
      <c r="B33" s="107" t="s">
        <v>65</v>
      </c>
      <c r="C33" s="37">
        <v>0</v>
      </c>
      <c r="D33" s="38">
        <v>15</v>
      </c>
      <c r="E33" s="42">
        <f>SUM(C33:D33)</f>
        <v>15</v>
      </c>
      <c r="F33" s="37">
        <v>35</v>
      </c>
      <c r="G33" s="38">
        <f t="shared" si="11"/>
        <v>15</v>
      </c>
      <c r="H33" s="38">
        <f t="shared" si="12"/>
        <v>50</v>
      </c>
      <c r="I33" s="40">
        <f t="shared" si="13"/>
        <v>2</v>
      </c>
      <c r="J33" s="71"/>
      <c r="K33" s="44"/>
      <c r="L33" s="45"/>
      <c r="M33" s="45"/>
      <c r="N33" s="40"/>
      <c r="O33" s="43"/>
      <c r="P33" s="44"/>
      <c r="Q33" s="45"/>
      <c r="R33" s="45"/>
      <c r="S33" s="40"/>
      <c r="T33" s="43"/>
      <c r="U33" s="44"/>
      <c r="V33" s="45"/>
      <c r="W33" s="45"/>
      <c r="X33" s="40"/>
      <c r="Y33" s="43"/>
      <c r="Z33" s="44"/>
      <c r="AA33" s="45"/>
      <c r="AB33" s="45"/>
      <c r="AC33" s="40"/>
      <c r="AD33" s="43"/>
      <c r="AE33" s="44"/>
      <c r="AF33" s="45"/>
      <c r="AG33" s="45"/>
      <c r="AH33" s="40"/>
      <c r="AI33" s="43">
        <v>0</v>
      </c>
      <c r="AJ33" s="44">
        <v>15</v>
      </c>
      <c r="AK33" s="45">
        <f>F33-E33</f>
        <v>20</v>
      </c>
      <c r="AL33" s="45">
        <f>G33</f>
        <v>15</v>
      </c>
      <c r="AM33" s="48">
        <v>2</v>
      </c>
      <c r="AN33" s="49" t="s">
        <v>48</v>
      </c>
    </row>
    <row r="34" spans="1:40" x14ac:dyDescent="0.2">
      <c r="A34" s="35">
        <v>21</v>
      </c>
      <c r="B34" s="109" t="s">
        <v>66</v>
      </c>
      <c r="C34" s="37">
        <v>0</v>
      </c>
      <c r="D34" s="38">
        <v>15</v>
      </c>
      <c r="E34" s="42">
        <f>SUM(C34:D34)</f>
        <v>15</v>
      </c>
      <c r="F34" s="37">
        <v>20</v>
      </c>
      <c r="G34" s="38">
        <f t="shared" si="11"/>
        <v>30</v>
      </c>
      <c r="H34" s="38">
        <f t="shared" si="12"/>
        <v>50</v>
      </c>
      <c r="I34" s="40">
        <f t="shared" si="13"/>
        <v>2</v>
      </c>
      <c r="J34" s="71"/>
      <c r="K34" s="44"/>
      <c r="L34" s="45"/>
      <c r="M34" s="45"/>
      <c r="N34" s="40"/>
      <c r="O34" s="43"/>
      <c r="P34" s="44"/>
      <c r="Q34" s="45"/>
      <c r="R34" s="45"/>
      <c r="S34" s="40"/>
      <c r="T34" s="43"/>
      <c r="U34" s="44"/>
      <c r="V34" s="45"/>
      <c r="W34" s="45"/>
      <c r="X34" s="40"/>
      <c r="Y34" s="43">
        <v>0</v>
      </c>
      <c r="Z34" s="44">
        <v>15</v>
      </c>
      <c r="AA34" s="45">
        <f>F34-E34</f>
        <v>5</v>
      </c>
      <c r="AB34" s="45">
        <f>G34</f>
        <v>30</v>
      </c>
      <c r="AC34" s="40">
        <v>2</v>
      </c>
      <c r="AD34" s="43"/>
      <c r="AE34" s="44"/>
      <c r="AF34" s="45"/>
      <c r="AG34" s="45"/>
      <c r="AH34" s="40"/>
      <c r="AI34" s="43"/>
      <c r="AJ34" s="44"/>
      <c r="AK34" s="45"/>
      <c r="AL34" s="45"/>
      <c r="AM34" s="48"/>
      <c r="AN34" s="49" t="s">
        <v>39</v>
      </c>
    </row>
    <row r="35" spans="1:40" x14ac:dyDescent="0.2">
      <c r="A35" s="35">
        <v>22</v>
      </c>
      <c r="B35" s="107" t="s">
        <v>67</v>
      </c>
      <c r="C35" s="37">
        <v>15</v>
      </c>
      <c r="D35" s="38">
        <v>15</v>
      </c>
      <c r="E35" s="42">
        <f>SUM(C35:D35)</f>
        <v>30</v>
      </c>
      <c r="F35" s="37">
        <v>35</v>
      </c>
      <c r="G35" s="38">
        <f t="shared" si="11"/>
        <v>15</v>
      </c>
      <c r="H35" s="38">
        <f t="shared" si="12"/>
        <v>50</v>
      </c>
      <c r="I35" s="40">
        <f t="shared" si="13"/>
        <v>2</v>
      </c>
      <c r="J35" s="71"/>
      <c r="K35" s="44"/>
      <c r="L35" s="45"/>
      <c r="M35" s="45"/>
      <c r="N35" s="40"/>
      <c r="O35" s="43"/>
      <c r="P35" s="44"/>
      <c r="Q35" s="45"/>
      <c r="R35" s="45"/>
      <c r="S35" s="48"/>
      <c r="T35" s="43"/>
      <c r="U35" s="44"/>
      <c r="V35" s="45"/>
      <c r="W35" s="45"/>
      <c r="X35" s="40"/>
      <c r="Y35" s="43"/>
      <c r="Z35" s="44"/>
      <c r="AA35" s="45"/>
      <c r="AB35" s="45"/>
      <c r="AC35" s="40"/>
      <c r="AD35" s="43">
        <v>15</v>
      </c>
      <c r="AE35" s="44">
        <v>15</v>
      </c>
      <c r="AF35" s="45">
        <f>F35-E35</f>
        <v>5</v>
      </c>
      <c r="AG35" s="45">
        <f>G35</f>
        <v>15</v>
      </c>
      <c r="AH35" s="48">
        <v>2</v>
      </c>
      <c r="AI35" s="43"/>
      <c r="AJ35" s="44"/>
      <c r="AK35" s="45"/>
      <c r="AL35" s="45"/>
      <c r="AM35" s="48"/>
      <c r="AN35" s="49" t="s">
        <v>46</v>
      </c>
    </row>
    <row r="36" spans="1:40" ht="13.5" thickBot="1" x14ac:dyDescent="0.25">
      <c r="A36" s="35">
        <v>23</v>
      </c>
      <c r="B36" s="107" t="s">
        <v>68</v>
      </c>
      <c r="C36" s="9">
        <v>30</v>
      </c>
      <c r="D36" s="10">
        <v>0</v>
      </c>
      <c r="E36" s="11">
        <f>SUM(C36:D36)</f>
        <v>30</v>
      </c>
      <c r="F36" s="9">
        <v>35</v>
      </c>
      <c r="G36" s="10">
        <f t="shared" si="11"/>
        <v>15</v>
      </c>
      <c r="H36" s="10">
        <f t="shared" si="12"/>
        <v>50</v>
      </c>
      <c r="I36" s="12">
        <f t="shared" si="13"/>
        <v>2</v>
      </c>
      <c r="J36" s="111"/>
      <c r="K36" s="112"/>
      <c r="L36" s="113"/>
      <c r="M36" s="113"/>
      <c r="N36" s="13"/>
      <c r="O36" s="114"/>
      <c r="P36" s="112"/>
      <c r="Q36" s="113"/>
      <c r="R36" s="113"/>
      <c r="S36" s="13"/>
      <c r="T36" s="114"/>
      <c r="U36" s="112"/>
      <c r="V36" s="113"/>
      <c r="W36" s="113"/>
      <c r="X36" s="13"/>
      <c r="Y36" s="114"/>
      <c r="Z36" s="112"/>
      <c r="AA36" s="113"/>
      <c r="AB36" s="113"/>
      <c r="AC36" s="13"/>
      <c r="AD36" s="114"/>
      <c r="AE36" s="112"/>
      <c r="AF36" s="113"/>
      <c r="AG36" s="113"/>
      <c r="AH36" s="13"/>
      <c r="AI36" s="114">
        <v>30</v>
      </c>
      <c r="AJ36" s="112">
        <v>0</v>
      </c>
      <c r="AK36" s="58">
        <f>F36-E36</f>
        <v>5</v>
      </c>
      <c r="AL36" s="58">
        <f>G36</f>
        <v>15</v>
      </c>
      <c r="AM36" s="115">
        <v>2</v>
      </c>
      <c r="AN36" s="350" t="s">
        <v>48</v>
      </c>
    </row>
    <row r="37" spans="1:40" ht="13.5" thickBot="1" x14ac:dyDescent="0.25">
      <c r="A37" s="35"/>
      <c r="B37" s="349" t="s">
        <v>101</v>
      </c>
      <c r="C37" s="119">
        <f>SUM(C27:C36)</f>
        <v>180</v>
      </c>
      <c r="D37" s="119">
        <f t="shared" ref="D37:AM37" si="14">SUM(D27:D36)</f>
        <v>180</v>
      </c>
      <c r="E37" s="119">
        <f t="shared" si="14"/>
        <v>360</v>
      </c>
      <c r="F37" s="119">
        <f t="shared" si="14"/>
        <v>430</v>
      </c>
      <c r="G37" s="119">
        <f t="shared" si="14"/>
        <v>245</v>
      </c>
      <c r="H37" s="119">
        <f t="shared" si="14"/>
        <v>675</v>
      </c>
      <c r="I37" s="326">
        <f t="shared" si="14"/>
        <v>27</v>
      </c>
      <c r="J37" s="119">
        <f t="shared" si="14"/>
        <v>30</v>
      </c>
      <c r="K37" s="119">
        <f t="shared" si="14"/>
        <v>0</v>
      </c>
      <c r="L37" s="119">
        <f t="shared" si="14"/>
        <v>0</v>
      </c>
      <c r="M37" s="119">
        <f t="shared" si="14"/>
        <v>45</v>
      </c>
      <c r="N37" s="326">
        <f t="shared" si="14"/>
        <v>3</v>
      </c>
      <c r="O37" s="119">
        <f t="shared" si="14"/>
        <v>0</v>
      </c>
      <c r="P37" s="119">
        <f t="shared" si="14"/>
        <v>0</v>
      </c>
      <c r="Q37" s="119">
        <f t="shared" si="14"/>
        <v>0</v>
      </c>
      <c r="R37" s="119">
        <f t="shared" si="14"/>
        <v>0</v>
      </c>
      <c r="S37" s="326">
        <f t="shared" si="14"/>
        <v>0</v>
      </c>
      <c r="T37" s="119">
        <f t="shared" si="14"/>
        <v>15</v>
      </c>
      <c r="U37" s="119">
        <f t="shared" si="14"/>
        <v>30</v>
      </c>
      <c r="V37" s="119">
        <f t="shared" si="14"/>
        <v>5</v>
      </c>
      <c r="W37" s="119">
        <f t="shared" si="14"/>
        <v>25</v>
      </c>
      <c r="X37" s="326">
        <f t="shared" si="14"/>
        <v>3</v>
      </c>
      <c r="Y37" s="119">
        <f t="shared" si="14"/>
        <v>15</v>
      </c>
      <c r="Z37" s="119">
        <f t="shared" si="14"/>
        <v>45</v>
      </c>
      <c r="AA37" s="119">
        <f t="shared" si="14"/>
        <v>10</v>
      </c>
      <c r="AB37" s="119">
        <f t="shared" si="14"/>
        <v>55</v>
      </c>
      <c r="AC37" s="326">
        <f t="shared" si="14"/>
        <v>5</v>
      </c>
      <c r="AD37" s="119">
        <f t="shared" si="14"/>
        <v>60</v>
      </c>
      <c r="AE37" s="119">
        <f t="shared" si="14"/>
        <v>60</v>
      </c>
      <c r="AF37" s="119">
        <f t="shared" si="14"/>
        <v>25</v>
      </c>
      <c r="AG37" s="119">
        <f t="shared" si="14"/>
        <v>30</v>
      </c>
      <c r="AH37" s="326">
        <f t="shared" si="14"/>
        <v>7</v>
      </c>
      <c r="AI37" s="119">
        <f t="shared" si="14"/>
        <v>60</v>
      </c>
      <c r="AJ37" s="119">
        <f t="shared" si="14"/>
        <v>45</v>
      </c>
      <c r="AK37" s="119">
        <f t="shared" si="14"/>
        <v>30</v>
      </c>
      <c r="AL37" s="119">
        <f t="shared" si="14"/>
        <v>90</v>
      </c>
      <c r="AM37" s="326">
        <f t="shared" si="14"/>
        <v>9</v>
      </c>
      <c r="AN37" s="262"/>
    </row>
    <row r="38" spans="1:40" ht="13.5" thickBot="1" x14ac:dyDescent="0.25">
      <c r="A38" s="35"/>
      <c r="B38" s="412" t="s">
        <v>136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4"/>
    </row>
    <row r="39" spans="1:40" x14ac:dyDescent="0.2">
      <c r="A39" s="35">
        <v>24</v>
      </c>
      <c r="B39" s="93" t="s">
        <v>49</v>
      </c>
      <c r="C39" s="26">
        <v>15</v>
      </c>
      <c r="D39" s="27">
        <v>45</v>
      </c>
      <c r="E39" s="184">
        <f t="shared" ref="E39" si="15">SUM(C39:D39)</f>
        <v>60</v>
      </c>
      <c r="F39" s="41">
        <v>85</v>
      </c>
      <c r="G39" s="38">
        <f t="shared" ref="G39" si="16">H39-F39</f>
        <v>65</v>
      </c>
      <c r="H39" s="38">
        <f t="shared" ref="H39" si="17">$B$8*I39</f>
        <v>150</v>
      </c>
      <c r="I39" s="48">
        <f t="shared" ref="I39" si="18">SUM(N39,S39,X39,AC39,AH39,AM39)</f>
        <v>6</v>
      </c>
      <c r="J39" s="87"/>
      <c r="K39" s="88"/>
      <c r="L39" s="89"/>
      <c r="M39" s="89"/>
      <c r="N39" s="28"/>
      <c r="O39" s="71"/>
      <c r="P39" s="74"/>
      <c r="Q39" s="45"/>
      <c r="R39" s="45"/>
      <c r="S39" s="48"/>
      <c r="T39" s="87">
        <v>15</v>
      </c>
      <c r="U39" s="88">
        <v>15</v>
      </c>
      <c r="V39" s="89">
        <v>5</v>
      </c>
      <c r="W39" s="89">
        <v>15</v>
      </c>
      <c r="X39" s="28">
        <v>2</v>
      </c>
      <c r="Y39" s="71">
        <v>0</v>
      </c>
      <c r="Z39" s="44">
        <v>15</v>
      </c>
      <c r="AA39" s="45">
        <v>5</v>
      </c>
      <c r="AB39" s="45">
        <v>30</v>
      </c>
      <c r="AC39" s="48">
        <v>2</v>
      </c>
      <c r="AD39" s="340">
        <v>0</v>
      </c>
      <c r="AE39" s="339">
        <v>15</v>
      </c>
      <c r="AF39" s="341">
        <v>15</v>
      </c>
      <c r="AG39" s="341">
        <v>20</v>
      </c>
      <c r="AH39" s="342">
        <v>2</v>
      </c>
      <c r="AI39" s="71"/>
      <c r="AJ39" s="44"/>
      <c r="AK39" s="45"/>
      <c r="AL39" s="45"/>
      <c r="AM39" s="48"/>
      <c r="AN39" s="91" t="s">
        <v>41</v>
      </c>
    </row>
    <row r="40" spans="1:40" x14ac:dyDescent="0.2">
      <c r="A40" s="35">
        <v>25</v>
      </c>
      <c r="B40" s="96" t="s">
        <v>94</v>
      </c>
      <c r="C40" s="97">
        <v>0</v>
      </c>
      <c r="D40" s="98">
        <v>30</v>
      </c>
      <c r="E40" s="231">
        <f>SUM(C40:D40)</f>
        <v>30</v>
      </c>
      <c r="F40" s="351">
        <v>35</v>
      </c>
      <c r="G40" s="38">
        <f>H40-F40</f>
        <v>40</v>
      </c>
      <c r="H40" s="38">
        <f>$B$8*I40</f>
        <v>75</v>
      </c>
      <c r="I40" s="48">
        <f>SUM(N40,S40,X40,AC40,AH40,AM40)</f>
        <v>3</v>
      </c>
      <c r="J40" s="102">
        <v>0</v>
      </c>
      <c r="K40" s="100">
        <v>30</v>
      </c>
      <c r="L40" s="25">
        <f>F40-E40</f>
        <v>5</v>
      </c>
      <c r="M40" s="25">
        <f>G40</f>
        <v>40</v>
      </c>
      <c r="N40" s="101">
        <v>3</v>
      </c>
      <c r="O40" s="99"/>
      <c r="P40" s="100"/>
      <c r="Q40" s="103"/>
      <c r="R40" s="103"/>
      <c r="S40" s="104"/>
      <c r="T40" s="102"/>
      <c r="U40" s="100"/>
      <c r="V40" s="103"/>
      <c r="W40" s="103"/>
      <c r="X40" s="101"/>
      <c r="Y40" s="99"/>
      <c r="Z40" s="100"/>
      <c r="AA40" s="103"/>
      <c r="AB40" s="103"/>
      <c r="AC40" s="104"/>
      <c r="AD40" s="102"/>
      <c r="AE40" s="100"/>
      <c r="AF40" s="103"/>
      <c r="AG40" s="103"/>
      <c r="AH40" s="101"/>
      <c r="AI40" s="99"/>
      <c r="AJ40" s="100"/>
      <c r="AK40" s="103"/>
      <c r="AL40" s="103"/>
      <c r="AM40" s="104"/>
      <c r="AN40" s="105" t="s">
        <v>24</v>
      </c>
    </row>
    <row r="41" spans="1:40" x14ac:dyDescent="0.2">
      <c r="A41" s="35">
        <v>26</v>
      </c>
      <c r="B41" s="76" t="s">
        <v>50</v>
      </c>
      <c r="C41" s="37">
        <v>0</v>
      </c>
      <c r="D41" s="38">
        <v>60</v>
      </c>
      <c r="E41" s="231">
        <f>SUM(C41:D41)</f>
        <v>60</v>
      </c>
      <c r="F41" s="41">
        <v>70</v>
      </c>
      <c r="G41" s="38">
        <f>H41-F41</f>
        <v>30</v>
      </c>
      <c r="H41" s="38">
        <f>$B$8*I41</f>
        <v>100</v>
      </c>
      <c r="I41" s="48">
        <f>SUM(N41,S41,X41,AC41,AH41,AM41)</f>
        <v>4</v>
      </c>
      <c r="J41" s="43">
        <v>0</v>
      </c>
      <c r="K41" s="44">
        <v>30</v>
      </c>
      <c r="L41" s="25">
        <v>5</v>
      </c>
      <c r="M41" s="25">
        <v>15</v>
      </c>
      <c r="N41" s="40">
        <v>2</v>
      </c>
      <c r="O41" s="71">
        <v>0</v>
      </c>
      <c r="P41" s="44">
        <v>30</v>
      </c>
      <c r="Q41" s="45">
        <v>5</v>
      </c>
      <c r="R41" s="45">
        <v>15</v>
      </c>
      <c r="S41" s="48">
        <v>2</v>
      </c>
      <c r="T41" s="43"/>
      <c r="U41" s="44"/>
      <c r="V41" s="45"/>
      <c r="W41" s="45"/>
      <c r="X41" s="40"/>
      <c r="Y41" s="71"/>
      <c r="Z41" s="44"/>
      <c r="AA41" s="45"/>
      <c r="AB41" s="45"/>
      <c r="AC41" s="48"/>
      <c r="AD41" s="43"/>
      <c r="AE41" s="44"/>
      <c r="AF41" s="45"/>
      <c r="AG41" s="45"/>
      <c r="AH41" s="40"/>
      <c r="AI41" s="71"/>
      <c r="AJ41" s="44"/>
      <c r="AK41" s="45"/>
      <c r="AL41" s="45"/>
      <c r="AM41" s="48"/>
      <c r="AN41" s="49" t="s">
        <v>51</v>
      </c>
    </row>
    <row r="42" spans="1:40" x14ac:dyDescent="0.2">
      <c r="A42" s="35">
        <v>27</v>
      </c>
      <c r="B42" s="76" t="s">
        <v>52</v>
      </c>
      <c r="C42" s="37">
        <v>0</v>
      </c>
      <c r="D42" s="38">
        <v>60</v>
      </c>
      <c r="E42" s="231">
        <f t="shared" ref="E42:E45" si="19">SUM(C42:D42)</f>
        <v>60</v>
      </c>
      <c r="F42" s="41">
        <v>70</v>
      </c>
      <c r="G42" s="38">
        <f t="shared" ref="G42:G45" si="20">H42-F42</f>
        <v>30</v>
      </c>
      <c r="H42" s="38">
        <f t="shared" ref="H42:H45" si="21">$B$8*I42</f>
        <v>100</v>
      </c>
      <c r="I42" s="48">
        <f t="shared" ref="I42:I45" si="22">SUM(N42,S42,X42,AC42,AH42,AM42)</f>
        <v>4</v>
      </c>
      <c r="J42" s="43"/>
      <c r="K42" s="44"/>
      <c r="L42" s="45"/>
      <c r="M42" s="45"/>
      <c r="N42" s="40"/>
      <c r="O42" s="71"/>
      <c r="P42" s="44"/>
      <c r="Q42" s="45"/>
      <c r="R42" s="45"/>
      <c r="S42" s="48"/>
      <c r="T42" s="43"/>
      <c r="U42" s="44"/>
      <c r="V42" s="45"/>
      <c r="W42" s="45"/>
      <c r="X42" s="40"/>
      <c r="Y42" s="71">
        <v>0</v>
      </c>
      <c r="Z42" s="44">
        <v>30</v>
      </c>
      <c r="AA42" s="45">
        <v>5</v>
      </c>
      <c r="AB42" s="45">
        <v>15</v>
      </c>
      <c r="AC42" s="48">
        <v>2</v>
      </c>
      <c r="AD42" s="43">
        <v>0</v>
      </c>
      <c r="AE42" s="44">
        <v>30</v>
      </c>
      <c r="AF42" s="45">
        <v>5</v>
      </c>
      <c r="AG42" s="45">
        <v>15</v>
      </c>
      <c r="AH42" s="40">
        <v>2</v>
      </c>
      <c r="AI42" s="71"/>
      <c r="AJ42" s="44"/>
      <c r="AK42" s="45"/>
      <c r="AL42" s="45"/>
      <c r="AM42" s="48"/>
      <c r="AN42" s="49" t="s">
        <v>46</v>
      </c>
    </row>
    <row r="43" spans="1:40" x14ac:dyDescent="0.2">
      <c r="A43" s="35">
        <v>28</v>
      </c>
      <c r="B43" s="76" t="s">
        <v>53</v>
      </c>
      <c r="C43" s="37">
        <v>0</v>
      </c>
      <c r="D43" s="38">
        <v>60</v>
      </c>
      <c r="E43" s="231">
        <f t="shared" si="19"/>
        <v>60</v>
      </c>
      <c r="F43" s="41">
        <v>70</v>
      </c>
      <c r="G43" s="38">
        <f t="shared" si="20"/>
        <v>30</v>
      </c>
      <c r="H43" s="38">
        <f t="shared" si="21"/>
        <v>100</v>
      </c>
      <c r="I43" s="48">
        <f t="shared" si="22"/>
        <v>4</v>
      </c>
      <c r="J43" s="43"/>
      <c r="K43" s="44"/>
      <c r="L43" s="44"/>
      <c r="M43" s="44"/>
      <c r="N43" s="40"/>
      <c r="O43" s="71">
        <v>0</v>
      </c>
      <c r="P43" s="44">
        <v>30</v>
      </c>
      <c r="Q43" s="44">
        <v>5</v>
      </c>
      <c r="R43" s="44">
        <v>15</v>
      </c>
      <c r="S43" s="48">
        <v>2</v>
      </c>
      <c r="T43" s="43">
        <v>0</v>
      </c>
      <c r="U43" s="44">
        <v>30</v>
      </c>
      <c r="V43" s="44">
        <v>5</v>
      </c>
      <c r="W43" s="44">
        <v>15</v>
      </c>
      <c r="X43" s="40">
        <v>2</v>
      </c>
      <c r="Y43" s="71"/>
      <c r="Z43" s="44"/>
      <c r="AA43" s="44"/>
      <c r="AB43" s="44"/>
      <c r="AC43" s="48"/>
      <c r="AD43" s="43"/>
      <c r="AE43" s="44"/>
      <c r="AF43" s="44"/>
      <c r="AG43" s="44"/>
      <c r="AH43" s="40"/>
      <c r="AI43" s="71"/>
      <c r="AJ43" s="44"/>
      <c r="AK43" s="44"/>
      <c r="AL43" s="44"/>
      <c r="AM43" s="48"/>
      <c r="AN43" s="49" t="s">
        <v>22</v>
      </c>
    </row>
    <row r="44" spans="1:40" x14ac:dyDescent="0.2">
      <c r="A44" s="35">
        <v>29</v>
      </c>
      <c r="B44" s="76" t="s">
        <v>54</v>
      </c>
      <c r="C44" s="37">
        <v>0</v>
      </c>
      <c r="D44" s="38">
        <v>60</v>
      </c>
      <c r="E44" s="231">
        <f t="shared" si="19"/>
        <v>60</v>
      </c>
      <c r="F44" s="41">
        <v>70</v>
      </c>
      <c r="G44" s="38">
        <f t="shared" si="20"/>
        <v>30</v>
      </c>
      <c r="H44" s="38">
        <f t="shared" si="21"/>
        <v>100</v>
      </c>
      <c r="I44" s="48">
        <f t="shared" si="22"/>
        <v>4</v>
      </c>
      <c r="J44" s="43"/>
      <c r="K44" s="44"/>
      <c r="L44" s="44"/>
      <c r="M44" s="44"/>
      <c r="N44" s="40"/>
      <c r="O44" s="71"/>
      <c r="P44" s="44"/>
      <c r="Q44" s="44"/>
      <c r="R44" s="44"/>
      <c r="S44" s="48"/>
      <c r="T44" s="43">
        <v>0</v>
      </c>
      <c r="U44" s="44">
        <v>30</v>
      </c>
      <c r="V44" s="44">
        <v>5</v>
      </c>
      <c r="W44" s="44">
        <v>15</v>
      </c>
      <c r="X44" s="40">
        <v>2</v>
      </c>
      <c r="Y44" s="71">
        <v>0</v>
      </c>
      <c r="Z44" s="44">
        <v>30</v>
      </c>
      <c r="AA44" s="44">
        <v>5</v>
      </c>
      <c r="AB44" s="44">
        <v>15</v>
      </c>
      <c r="AC44" s="48">
        <v>2</v>
      </c>
      <c r="AD44" s="43"/>
      <c r="AE44" s="44"/>
      <c r="AF44" s="44"/>
      <c r="AG44" s="44"/>
      <c r="AH44" s="40"/>
      <c r="AI44" s="71"/>
      <c r="AJ44" s="44"/>
      <c r="AK44" s="44"/>
      <c r="AL44" s="44"/>
      <c r="AM44" s="48"/>
      <c r="AN44" s="49" t="s">
        <v>39</v>
      </c>
    </row>
    <row r="45" spans="1:40" x14ac:dyDescent="0.2">
      <c r="A45" s="35">
        <v>30</v>
      </c>
      <c r="B45" s="236" t="s">
        <v>55</v>
      </c>
      <c r="C45" s="37">
        <v>0</v>
      </c>
      <c r="D45" s="38">
        <v>75</v>
      </c>
      <c r="E45" s="231">
        <f t="shared" si="19"/>
        <v>75</v>
      </c>
      <c r="F45" s="41">
        <v>90</v>
      </c>
      <c r="G45" s="38">
        <f t="shared" si="20"/>
        <v>60</v>
      </c>
      <c r="H45" s="38">
        <f t="shared" si="21"/>
        <v>150</v>
      </c>
      <c r="I45" s="48">
        <f t="shared" si="22"/>
        <v>6</v>
      </c>
      <c r="J45" s="43">
        <v>0</v>
      </c>
      <c r="K45" s="44">
        <v>30</v>
      </c>
      <c r="L45" s="44">
        <v>5</v>
      </c>
      <c r="M45" s="44">
        <v>15</v>
      </c>
      <c r="N45" s="40">
        <v>2</v>
      </c>
      <c r="O45" s="71">
        <v>0</v>
      </c>
      <c r="P45" s="44">
        <v>30</v>
      </c>
      <c r="Q45" s="44">
        <v>5</v>
      </c>
      <c r="R45" s="44">
        <v>15</v>
      </c>
      <c r="S45" s="48">
        <v>2</v>
      </c>
      <c r="T45" s="43">
        <v>0</v>
      </c>
      <c r="U45" s="44">
        <v>15</v>
      </c>
      <c r="V45" s="44">
        <v>5</v>
      </c>
      <c r="W45" s="44">
        <v>30</v>
      </c>
      <c r="X45" s="40">
        <v>2</v>
      </c>
      <c r="Y45" s="71"/>
      <c r="Z45" s="44"/>
      <c r="AA45" s="44"/>
      <c r="AB45" s="44"/>
      <c r="AC45" s="48"/>
      <c r="AD45" s="43"/>
      <c r="AE45" s="44"/>
      <c r="AF45" s="44"/>
      <c r="AG45" s="44"/>
      <c r="AH45" s="40"/>
      <c r="AI45" s="71"/>
      <c r="AJ45" s="44"/>
      <c r="AK45" s="44"/>
      <c r="AL45" s="44"/>
      <c r="AM45" s="48"/>
      <c r="AN45" s="72" t="s">
        <v>31</v>
      </c>
    </row>
    <row r="46" spans="1:40" x14ac:dyDescent="0.2">
      <c r="A46" s="35">
        <v>31</v>
      </c>
      <c r="B46" s="348" t="s">
        <v>57</v>
      </c>
      <c r="C46" s="37">
        <v>0</v>
      </c>
      <c r="D46" s="38">
        <v>60</v>
      </c>
      <c r="E46" s="231">
        <f>SUM(C46:D46)</f>
        <v>60</v>
      </c>
      <c r="F46" s="41">
        <v>75</v>
      </c>
      <c r="G46" s="38">
        <f>H46-F46</f>
        <v>150</v>
      </c>
      <c r="H46" s="38">
        <f>$B$8*I46</f>
        <v>225</v>
      </c>
      <c r="I46" s="48">
        <f>SUM(N46,S46,X46,AC46,AH46,AM46)</f>
        <v>9</v>
      </c>
      <c r="J46" s="43">
        <v>0</v>
      </c>
      <c r="K46" s="44">
        <v>15</v>
      </c>
      <c r="L46" s="44">
        <v>5</v>
      </c>
      <c r="M46" s="44">
        <v>30</v>
      </c>
      <c r="N46" s="40">
        <v>2</v>
      </c>
      <c r="O46" s="71">
        <v>0</v>
      </c>
      <c r="P46" s="44">
        <v>15</v>
      </c>
      <c r="Q46" s="44">
        <v>5</v>
      </c>
      <c r="R46" s="44">
        <v>30</v>
      </c>
      <c r="S46" s="48">
        <v>2</v>
      </c>
      <c r="T46" s="43">
        <v>0</v>
      </c>
      <c r="U46" s="44">
        <v>15</v>
      </c>
      <c r="V46" s="44">
        <v>5</v>
      </c>
      <c r="W46" s="44">
        <v>30</v>
      </c>
      <c r="X46" s="40">
        <v>2</v>
      </c>
      <c r="Y46" s="71">
        <v>0</v>
      </c>
      <c r="Z46" s="44">
        <v>15</v>
      </c>
      <c r="AA46" s="44">
        <v>0</v>
      </c>
      <c r="AB46" s="44">
        <v>60</v>
      </c>
      <c r="AC46" s="48">
        <v>3</v>
      </c>
      <c r="AD46" s="43"/>
      <c r="AE46" s="44"/>
      <c r="AF46" s="44"/>
      <c r="AG46" s="44"/>
      <c r="AH46" s="40"/>
      <c r="AI46" s="71"/>
      <c r="AJ46" s="44"/>
      <c r="AK46" s="44"/>
      <c r="AL46" s="44"/>
      <c r="AM46" s="48"/>
      <c r="AN46" s="72" t="s">
        <v>33</v>
      </c>
    </row>
    <row r="47" spans="1:40" x14ac:dyDescent="0.2">
      <c r="A47" s="35">
        <v>32</v>
      </c>
      <c r="B47" s="76" t="s">
        <v>58</v>
      </c>
      <c r="C47" s="37">
        <v>0</v>
      </c>
      <c r="D47" s="38">
        <v>90</v>
      </c>
      <c r="E47" s="231">
        <f>SUM(C47:D47)</f>
        <v>90</v>
      </c>
      <c r="F47" s="41">
        <v>105</v>
      </c>
      <c r="G47" s="38">
        <f>H47-F47</f>
        <v>70</v>
      </c>
      <c r="H47" s="38">
        <f>$B$8*I47</f>
        <v>175</v>
      </c>
      <c r="I47" s="48">
        <f>SUM(N47,S47,X47,AC47,AH47,AM47)</f>
        <v>7</v>
      </c>
      <c r="J47" s="43"/>
      <c r="K47" s="44"/>
      <c r="L47" s="44"/>
      <c r="M47" s="44"/>
      <c r="N47" s="40"/>
      <c r="O47" s="71">
        <v>0</v>
      </c>
      <c r="P47" s="44">
        <v>30</v>
      </c>
      <c r="Q47" s="44">
        <v>5</v>
      </c>
      <c r="R47" s="44">
        <v>15</v>
      </c>
      <c r="S47" s="48">
        <v>2</v>
      </c>
      <c r="T47" s="43">
        <v>0</v>
      </c>
      <c r="U47" s="44">
        <v>30</v>
      </c>
      <c r="V47" s="44">
        <v>5</v>
      </c>
      <c r="W47" s="44">
        <v>15</v>
      </c>
      <c r="X47" s="40">
        <v>2</v>
      </c>
      <c r="Y47" s="71">
        <v>0</v>
      </c>
      <c r="Z47" s="44">
        <v>30</v>
      </c>
      <c r="AA47" s="44">
        <v>5</v>
      </c>
      <c r="AB47" s="44">
        <v>40</v>
      </c>
      <c r="AC47" s="48">
        <v>3</v>
      </c>
      <c r="AD47" s="43"/>
      <c r="AE47" s="44"/>
      <c r="AF47" s="44"/>
      <c r="AG47" s="44"/>
      <c r="AH47" s="40"/>
      <c r="AI47" s="71"/>
      <c r="AJ47" s="44"/>
      <c r="AK47" s="44"/>
      <c r="AL47" s="44"/>
      <c r="AM47" s="48"/>
      <c r="AN47" s="72" t="s">
        <v>33</v>
      </c>
    </row>
    <row r="48" spans="1:40" x14ac:dyDescent="0.2">
      <c r="A48" s="35">
        <v>33</v>
      </c>
      <c r="B48" s="106" t="s">
        <v>59</v>
      </c>
      <c r="C48" s="37">
        <v>0</v>
      </c>
      <c r="D48" s="38">
        <v>45</v>
      </c>
      <c r="E48" s="231">
        <f>SUM(C48:D48)</f>
        <v>45</v>
      </c>
      <c r="F48" s="41">
        <v>60</v>
      </c>
      <c r="G48" s="38">
        <f>H48-F48</f>
        <v>90</v>
      </c>
      <c r="H48" s="38">
        <f>$B$8*I48</f>
        <v>150</v>
      </c>
      <c r="I48" s="48">
        <f>SUM(N48,S48,X48,AC48,AH48,AM48)</f>
        <v>6</v>
      </c>
      <c r="J48" s="43">
        <v>0</v>
      </c>
      <c r="K48" s="44">
        <v>15</v>
      </c>
      <c r="L48" s="44">
        <v>5</v>
      </c>
      <c r="M48" s="44">
        <v>30</v>
      </c>
      <c r="N48" s="40">
        <v>2</v>
      </c>
      <c r="O48" s="71">
        <v>0</v>
      </c>
      <c r="P48" s="44">
        <v>15</v>
      </c>
      <c r="Q48" s="44">
        <v>5</v>
      </c>
      <c r="R48" s="44">
        <v>30</v>
      </c>
      <c r="S48" s="48">
        <v>2</v>
      </c>
      <c r="T48" s="73">
        <v>0</v>
      </c>
      <c r="U48" s="74">
        <v>15</v>
      </c>
      <c r="V48" s="74">
        <v>5</v>
      </c>
      <c r="W48" s="74">
        <v>30</v>
      </c>
      <c r="X48" s="95">
        <v>2</v>
      </c>
      <c r="Y48" s="71"/>
      <c r="Z48" s="44"/>
      <c r="AA48" s="44"/>
      <c r="AB48" s="44"/>
      <c r="AC48" s="48"/>
      <c r="AD48" s="43"/>
      <c r="AE48" s="44"/>
      <c r="AF48" s="44"/>
      <c r="AG48" s="44"/>
      <c r="AH48" s="40"/>
      <c r="AI48" s="71"/>
      <c r="AJ48" s="44"/>
      <c r="AK48" s="44"/>
      <c r="AL48" s="44"/>
      <c r="AM48" s="48"/>
      <c r="AN48" s="49" t="s">
        <v>22</v>
      </c>
    </row>
    <row r="49" spans="1:44" x14ac:dyDescent="0.2">
      <c r="A49" s="35">
        <v>34</v>
      </c>
      <c r="B49" s="93" t="s">
        <v>60</v>
      </c>
      <c r="C49" s="37">
        <v>0</v>
      </c>
      <c r="D49" s="38">
        <v>45</v>
      </c>
      <c r="E49" s="231">
        <f>SUM(C49:D49)</f>
        <v>45</v>
      </c>
      <c r="F49" s="41">
        <v>55</v>
      </c>
      <c r="G49" s="38">
        <f>H49-F49</f>
        <v>45</v>
      </c>
      <c r="H49" s="38">
        <f>$B$8*I49</f>
        <v>100</v>
      </c>
      <c r="I49" s="48">
        <v>4</v>
      </c>
      <c r="J49" s="43">
        <v>0</v>
      </c>
      <c r="K49" s="44">
        <v>15</v>
      </c>
      <c r="L49" s="44">
        <v>5</v>
      </c>
      <c r="M49" s="44">
        <v>30</v>
      </c>
      <c r="N49" s="40">
        <v>2</v>
      </c>
      <c r="O49" s="71">
        <v>0</v>
      </c>
      <c r="P49" s="44">
        <v>30</v>
      </c>
      <c r="Q49" s="44">
        <v>5</v>
      </c>
      <c r="R49" s="44">
        <v>15</v>
      </c>
      <c r="S49" s="48">
        <v>2</v>
      </c>
      <c r="T49" s="269"/>
      <c r="U49" s="268"/>
      <c r="V49" s="268"/>
      <c r="W49" s="268"/>
      <c r="X49" s="267"/>
      <c r="Y49" s="71"/>
      <c r="Z49" s="44"/>
      <c r="AA49" s="44"/>
      <c r="AB49" s="44"/>
      <c r="AC49" s="48"/>
      <c r="AD49" s="43"/>
      <c r="AE49" s="44"/>
      <c r="AF49" s="44"/>
      <c r="AG49" s="44"/>
      <c r="AH49" s="40"/>
      <c r="AI49" s="71"/>
      <c r="AJ49" s="44"/>
      <c r="AK49" s="44"/>
      <c r="AL49" s="44"/>
      <c r="AM49" s="48"/>
      <c r="AN49" s="49" t="s">
        <v>51</v>
      </c>
    </row>
    <row r="50" spans="1:44" ht="13.5" thickBot="1" x14ac:dyDescent="0.25">
      <c r="A50" s="35">
        <v>35</v>
      </c>
      <c r="B50" s="186" t="s">
        <v>71</v>
      </c>
      <c r="C50" s="52">
        <v>0</v>
      </c>
      <c r="D50" s="53">
        <v>120</v>
      </c>
      <c r="E50" s="198">
        <f>SUM(C50:D50)</f>
        <v>120</v>
      </c>
      <c r="F50" s="55">
        <v>140</v>
      </c>
      <c r="G50" s="10">
        <f t="shared" si="7"/>
        <v>60</v>
      </c>
      <c r="H50" s="10">
        <f t="shared" si="8"/>
        <v>200</v>
      </c>
      <c r="I50" s="263">
        <f t="shared" ref="I50" si="23">SUM(N50,S50,X50,AC50,AH50,AM50)</f>
        <v>8</v>
      </c>
      <c r="J50" s="335"/>
      <c r="K50" s="336"/>
      <c r="L50" s="337"/>
      <c r="M50" s="337"/>
      <c r="N50" s="338"/>
      <c r="O50" s="266">
        <v>0</v>
      </c>
      <c r="P50" s="265">
        <v>60</v>
      </c>
      <c r="Q50" s="264">
        <v>10</v>
      </c>
      <c r="R50" s="264">
        <v>30</v>
      </c>
      <c r="S50" s="352">
        <v>4</v>
      </c>
      <c r="T50" s="335">
        <v>0</v>
      </c>
      <c r="U50" s="336">
        <v>60</v>
      </c>
      <c r="V50" s="337">
        <v>10</v>
      </c>
      <c r="W50" s="337">
        <v>30</v>
      </c>
      <c r="X50" s="338">
        <v>4</v>
      </c>
      <c r="Y50" s="266"/>
      <c r="Z50" s="265"/>
      <c r="AA50" s="264"/>
      <c r="AB50" s="264"/>
      <c r="AC50" s="352"/>
      <c r="AD50" s="343"/>
      <c r="AE50" s="344"/>
      <c r="AF50" s="345"/>
      <c r="AG50" s="345"/>
      <c r="AH50" s="54"/>
      <c r="AI50" s="347"/>
      <c r="AJ50" s="57"/>
      <c r="AK50" s="58"/>
      <c r="AL50" s="58"/>
      <c r="AM50" s="263"/>
      <c r="AN50" s="346" t="s">
        <v>104</v>
      </c>
    </row>
    <row r="51" spans="1:44" ht="13.5" thickBot="1" x14ac:dyDescent="0.25">
      <c r="A51" s="35"/>
      <c r="B51" s="262" t="s">
        <v>25</v>
      </c>
      <c r="C51" s="61">
        <f>SUM(C39:C50)</f>
        <v>15</v>
      </c>
      <c r="D51" s="61">
        <f t="shared" ref="D51:AM51" si="24">SUM(D39:D50)</f>
        <v>750</v>
      </c>
      <c r="E51" s="61">
        <f t="shared" si="24"/>
        <v>765</v>
      </c>
      <c r="F51" s="61">
        <f t="shared" si="24"/>
        <v>925</v>
      </c>
      <c r="G51" s="61">
        <f t="shared" si="24"/>
        <v>700</v>
      </c>
      <c r="H51" s="61">
        <f t="shared" si="24"/>
        <v>1625</v>
      </c>
      <c r="I51" s="327">
        <f t="shared" si="24"/>
        <v>65</v>
      </c>
      <c r="J51" s="61">
        <f t="shared" si="24"/>
        <v>0</v>
      </c>
      <c r="K51" s="61">
        <f t="shared" si="24"/>
        <v>135</v>
      </c>
      <c r="L51" s="61">
        <f t="shared" si="24"/>
        <v>30</v>
      </c>
      <c r="M51" s="61">
        <f t="shared" si="24"/>
        <v>160</v>
      </c>
      <c r="N51" s="327">
        <f t="shared" si="24"/>
        <v>13</v>
      </c>
      <c r="O51" s="61">
        <f t="shared" si="24"/>
        <v>0</v>
      </c>
      <c r="P51" s="61">
        <f t="shared" si="24"/>
        <v>240</v>
      </c>
      <c r="Q51" s="61">
        <f t="shared" si="24"/>
        <v>45</v>
      </c>
      <c r="R51" s="61">
        <f t="shared" si="24"/>
        <v>165</v>
      </c>
      <c r="S51" s="327">
        <f t="shared" si="24"/>
        <v>18</v>
      </c>
      <c r="T51" s="61">
        <f t="shared" si="24"/>
        <v>15</v>
      </c>
      <c r="U51" s="61">
        <f t="shared" si="24"/>
        <v>210</v>
      </c>
      <c r="V51" s="61">
        <f t="shared" si="24"/>
        <v>45</v>
      </c>
      <c r="W51" s="61">
        <f t="shared" si="24"/>
        <v>180</v>
      </c>
      <c r="X51" s="327">
        <f t="shared" si="24"/>
        <v>18</v>
      </c>
      <c r="Y51" s="61">
        <f t="shared" si="24"/>
        <v>0</v>
      </c>
      <c r="Z51" s="61">
        <f t="shared" si="24"/>
        <v>120</v>
      </c>
      <c r="AA51" s="61">
        <f t="shared" si="24"/>
        <v>20</v>
      </c>
      <c r="AB51" s="61">
        <f t="shared" si="24"/>
        <v>160</v>
      </c>
      <c r="AC51" s="327">
        <f t="shared" si="24"/>
        <v>12</v>
      </c>
      <c r="AD51" s="61">
        <f t="shared" si="24"/>
        <v>0</v>
      </c>
      <c r="AE51" s="61">
        <f t="shared" si="24"/>
        <v>45</v>
      </c>
      <c r="AF51" s="61">
        <f t="shared" si="24"/>
        <v>20</v>
      </c>
      <c r="AG51" s="61">
        <f t="shared" si="24"/>
        <v>35</v>
      </c>
      <c r="AH51" s="327">
        <f t="shared" si="24"/>
        <v>4</v>
      </c>
      <c r="AI51" s="61">
        <f t="shared" si="24"/>
        <v>0</v>
      </c>
      <c r="AJ51" s="61">
        <f t="shared" si="24"/>
        <v>0</v>
      </c>
      <c r="AK51" s="61">
        <f t="shared" si="24"/>
        <v>0</v>
      </c>
      <c r="AL51" s="61">
        <f t="shared" si="24"/>
        <v>0</v>
      </c>
      <c r="AM51" s="327">
        <f t="shared" si="24"/>
        <v>0</v>
      </c>
      <c r="AN51" s="119"/>
    </row>
    <row r="52" spans="1:44" ht="13.5" thickBot="1" x14ac:dyDescent="0.25">
      <c r="A52" s="35" t="s">
        <v>72</v>
      </c>
      <c r="B52" s="395" t="s">
        <v>73</v>
      </c>
      <c r="C52" s="396"/>
      <c r="D52" s="396"/>
      <c r="E52" s="396"/>
      <c r="F52" s="396"/>
      <c r="G52" s="396"/>
      <c r="H52" s="396"/>
      <c r="I52" s="397"/>
      <c r="J52" s="398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400"/>
    </row>
    <row r="53" spans="1:44" x14ac:dyDescent="0.2">
      <c r="A53" s="35">
        <v>36</v>
      </c>
      <c r="B53" s="120" t="s">
        <v>74</v>
      </c>
      <c r="C53" s="121">
        <v>0</v>
      </c>
      <c r="D53" s="122">
        <v>60</v>
      </c>
      <c r="E53" s="86">
        <f>SUM(C53:D53)</f>
        <v>60</v>
      </c>
      <c r="F53" s="121">
        <v>60</v>
      </c>
      <c r="G53" s="27">
        <f>H53-F53</f>
        <v>15</v>
      </c>
      <c r="H53" s="27">
        <f t="shared" ref="H53:H59" si="25">$B$8*I53</f>
        <v>75</v>
      </c>
      <c r="I53" s="28">
        <f>SUM(N53,S53,X53,AC53,AH53,AM53)</f>
        <v>3</v>
      </c>
      <c r="J53" s="123"/>
      <c r="K53" s="124"/>
      <c r="L53" s="125"/>
      <c r="M53" s="125"/>
      <c r="N53" s="126"/>
      <c r="O53" s="127"/>
      <c r="P53" s="128"/>
      <c r="Q53" s="129"/>
      <c r="R53" s="129"/>
      <c r="S53" s="125"/>
      <c r="T53" s="121">
        <v>0</v>
      </c>
      <c r="U53" s="122">
        <v>60</v>
      </c>
      <c r="V53" s="130">
        <v>0</v>
      </c>
      <c r="W53" s="130">
        <v>15</v>
      </c>
      <c r="X53" s="131">
        <v>3</v>
      </c>
      <c r="Y53" s="121"/>
      <c r="Z53" s="122"/>
      <c r="AA53" s="130"/>
      <c r="AB53" s="130"/>
      <c r="AC53" s="132"/>
      <c r="AD53" s="121"/>
      <c r="AE53" s="122"/>
      <c r="AF53" s="130"/>
      <c r="AG53" s="130"/>
      <c r="AH53" s="131"/>
      <c r="AI53" s="121"/>
      <c r="AJ53" s="122"/>
      <c r="AK53" s="130"/>
      <c r="AL53" s="130"/>
      <c r="AM53" s="132"/>
      <c r="AN53" s="133" t="s">
        <v>22</v>
      </c>
    </row>
    <row r="54" spans="1:44" x14ac:dyDescent="0.2">
      <c r="A54" s="35">
        <v>37</v>
      </c>
      <c r="B54" s="76" t="s">
        <v>75</v>
      </c>
      <c r="C54" s="39">
        <v>0</v>
      </c>
      <c r="D54" s="134">
        <v>40</v>
      </c>
      <c r="E54" s="42">
        <f>SUM(C54:D54)</f>
        <v>40</v>
      </c>
      <c r="F54" s="39">
        <v>40</v>
      </c>
      <c r="G54" s="38">
        <f>H54-F54</f>
        <v>60</v>
      </c>
      <c r="H54" s="38">
        <f t="shared" si="25"/>
        <v>100</v>
      </c>
      <c r="I54" s="40">
        <f>SUM(N54,S54,X54,AC54,AH54,AM54)</f>
        <v>4</v>
      </c>
      <c r="J54" s="135"/>
      <c r="K54" s="134"/>
      <c r="L54" s="136"/>
      <c r="M54" s="136"/>
      <c r="N54" s="137"/>
      <c r="O54" s="39">
        <v>0</v>
      </c>
      <c r="P54" s="134">
        <v>10</v>
      </c>
      <c r="Q54" s="136">
        <v>0</v>
      </c>
      <c r="R54" s="136">
        <v>15</v>
      </c>
      <c r="S54" s="138">
        <v>1</v>
      </c>
      <c r="T54" s="39">
        <v>0</v>
      </c>
      <c r="U54" s="139">
        <v>15</v>
      </c>
      <c r="V54" s="140">
        <v>0</v>
      </c>
      <c r="W54" s="140">
        <v>10</v>
      </c>
      <c r="X54" s="108">
        <v>1</v>
      </c>
      <c r="Y54" s="39">
        <v>0</v>
      </c>
      <c r="Z54" s="139">
        <v>15</v>
      </c>
      <c r="AA54" s="140">
        <v>0</v>
      </c>
      <c r="AB54" s="140">
        <v>35</v>
      </c>
      <c r="AC54" s="108">
        <v>2</v>
      </c>
      <c r="AD54" s="39"/>
      <c r="AE54" s="134"/>
      <c r="AF54" s="136"/>
      <c r="AG54" s="136"/>
      <c r="AH54" s="108"/>
      <c r="AI54" s="39"/>
      <c r="AJ54" s="134"/>
      <c r="AK54" s="136"/>
      <c r="AL54" s="136"/>
      <c r="AM54" s="137"/>
      <c r="AN54" s="141" t="s">
        <v>39</v>
      </c>
    </row>
    <row r="55" spans="1:44" x14ac:dyDescent="0.2">
      <c r="A55" s="35">
        <v>38</v>
      </c>
      <c r="B55" s="76" t="s">
        <v>117</v>
      </c>
      <c r="C55" s="39">
        <v>0</v>
      </c>
      <c r="D55" s="134">
        <v>200</v>
      </c>
      <c r="E55" s="42">
        <v>200</v>
      </c>
      <c r="F55" s="39">
        <v>200</v>
      </c>
      <c r="G55" s="38">
        <v>0</v>
      </c>
      <c r="H55" s="38">
        <v>200</v>
      </c>
      <c r="I55" s="40">
        <v>8</v>
      </c>
      <c r="J55" s="135"/>
      <c r="K55" s="134"/>
      <c r="L55" s="136"/>
      <c r="M55" s="136"/>
      <c r="N55" s="137"/>
      <c r="O55" s="39"/>
      <c r="P55" s="134"/>
      <c r="Q55" s="136"/>
      <c r="R55" s="136"/>
      <c r="S55" s="138"/>
      <c r="T55" s="39">
        <v>0</v>
      </c>
      <c r="U55" s="139">
        <v>50</v>
      </c>
      <c r="V55" s="140">
        <v>0</v>
      </c>
      <c r="W55" s="140">
        <v>0</v>
      </c>
      <c r="X55" s="108">
        <v>2</v>
      </c>
      <c r="Y55" s="39">
        <v>0</v>
      </c>
      <c r="Z55" s="139">
        <v>50</v>
      </c>
      <c r="AA55" s="140">
        <v>0</v>
      </c>
      <c r="AB55" s="140">
        <v>0</v>
      </c>
      <c r="AC55" s="108">
        <v>2</v>
      </c>
      <c r="AD55" s="39">
        <v>0</v>
      </c>
      <c r="AE55" s="134">
        <v>50</v>
      </c>
      <c r="AF55" s="136">
        <v>0</v>
      </c>
      <c r="AG55" s="136">
        <v>0</v>
      </c>
      <c r="AH55" s="108">
        <v>2</v>
      </c>
      <c r="AI55" s="39">
        <v>0</v>
      </c>
      <c r="AJ55" s="134">
        <v>50</v>
      </c>
      <c r="AK55" s="136">
        <v>0</v>
      </c>
      <c r="AL55" s="136">
        <v>0</v>
      </c>
      <c r="AM55" s="323">
        <v>2</v>
      </c>
      <c r="AN55" s="141" t="s">
        <v>118</v>
      </c>
    </row>
    <row r="56" spans="1:44" x14ac:dyDescent="0.2">
      <c r="A56" s="35">
        <v>39</v>
      </c>
      <c r="B56" s="76" t="s">
        <v>76</v>
      </c>
      <c r="C56" s="39">
        <v>0</v>
      </c>
      <c r="D56" s="134">
        <v>120</v>
      </c>
      <c r="E56" s="42">
        <f>SUM(C56:D56)</f>
        <v>120</v>
      </c>
      <c r="F56" s="39">
        <v>120</v>
      </c>
      <c r="G56" s="38">
        <f>H56-F56</f>
        <v>5</v>
      </c>
      <c r="H56" s="38">
        <f t="shared" si="25"/>
        <v>125</v>
      </c>
      <c r="I56" s="40">
        <f>SUM(N56,S56,X56,AC56,AH56,AM56)</f>
        <v>5</v>
      </c>
      <c r="J56" s="135"/>
      <c r="K56" s="134"/>
      <c r="L56" s="136"/>
      <c r="M56" s="136"/>
      <c r="N56" s="137"/>
      <c r="O56" s="39"/>
      <c r="P56" s="134"/>
      <c r="Q56" s="136"/>
      <c r="R56" s="136"/>
      <c r="S56" s="136"/>
      <c r="T56" s="39"/>
      <c r="U56" s="134"/>
      <c r="V56" s="136"/>
      <c r="W56" s="136"/>
      <c r="X56" s="137"/>
      <c r="Y56" s="39"/>
      <c r="Z56" s="142"/>
      <c r="AA56" s="143"/>
      <c r="AB56" s="143"/>
      <c r="AC56" s="144"/>
      <c r="AD56" s="39">
        <v>0</v>
      </c>
      <c r="AE56" s="134">
        <v>120</v>
      </c>
      <c r="AF56" s="136">
        <v>0</v>
      </c>
      <c r="AG56" s="136">
        <v>5</v>
      </c>
      <c r="AH56" s="108">
        <v>5</v>
      </c>
      <c r="AI56" s="39"/>
      <c r="AJ56" s="134"/>
      <c r="AK56" s="136"/>
      <c r="AL56" s="136"/>
      <c r="AM56" s="137"/>
      <c r="AN56" s="141" t="s">
        <v>46</v>
      </c>
    </row>
    <row r="57" spans="1:44" x14ac:dyDescent="0.2">
      <c r="A57" s="35">
        <v>40</v>
      </c>
      <c r="B57" s="145" t="s">
        <v>77</v>
      </c>
      <c r="C57" s="146">
        <v>0</v>
      </c>
      <c r="D57" s="147">
        <v>80</v>
      </c>
      <c r="E57" s="11">
        <f>SUM(C57:D57)</f>
        <v>80</v>
      </c>
      <c r="F57" s="146">
        <v>80</v>
      </c>
      <c r="G57" s="10">
        <f>H57-F57</f>
        <v>45</v>
      </c>
      <c r="H57" s="10">
        <f t="shared" si="25"/>
        <v>125</v>
      </c>
      <c r="I57" s="12">
        <f>SUM(N57,S57,X57,AC57,AH57,AM57)</f>
        <v>5</v>
      </c>
      <c r="J57" s="149"/>
      <c r="K57" s="147"/>
      <c r="L57" s="150"/>
      <c r="M57" s="150"/>
      <c r="N57" s="151"/>
      <c r="O57" s="146"/>
      <c r="P57" s="147"/>
      <c r="Q57" s="150"/>
      <c r="R57" s="150"/>
      <c r="S57" s="150"/>
      <c r="T57" s="146"/>
      <c r="U57" s="147"/>
      <c r="V57" s="150"/>
      <c r="W57" s="150"/>
      <c r="X57" s="151"/>
      <c r="Y57" s="146"/>
      <c r="Z57" s="152"/>
      <c r="AA57" s="153"/>
      <c r="AB57" s="153"/>
      <c r="AC57" s="154"/>
      <c r="AD57" s="146">
        <v>0</v>
      </c>
      <c r="AE57" s="147">
        <v>40</v>
      </c>
      <c r="AF57" s="150">
        <v>0</v>
      </c>
      <c r="AG57" s="150">
        <v>10</v>
      </c>
      <c r="AH57" s="157">
        <v>2</v>
      </c>
      <c r="AI57" s="146">
        <v>0</v>
      </c>
      <c r="AJ57" s="147">
        <v>40</v>
      </c>
      <c r="AK57" s="150">
        <v>0</v>
      </c>
      <c r="AL57" s="150">
        <v>35</v>
      </c>
      <c r="AM57" s="273">
        <v>3</v>
      </c>
      <c r="AN57" s="159" t="s">
        <v>70</v>
      </c>
    </row>
    <row r="58" spans="1:44" ht="13.5" thickBot="1" x14ac:dyDescent="0.25">
      <c r="A58" s="35">
        <v>41</v>
      </c>
      <c r="B58" s="145" t="s">
        <v>84</v>
      </c>
      <c r="C58" s="146">
        <v>0</v>
      </c>
      <c r="D58" s="147">
        <v>40</v>
      </c>
      <c r="E58" s="11">
        <f>SUM(C58:D58)</f>
        <v>40</v>
      </c>
      <c r="F58" s="148">
        <v>40</v>
      </c>
      <c r="G58" s="53">
        <f>H58-F58</f>
        <v>10</v>
      </c>
      <c r="H58" s="53">
        <f t="shared" si="25"/>
        <v>50</v>
      </c>
      <c r="I58" s="54">
        <f>SUM(N58,S58,X58,AC58,AH58,AM58)</f>
        <v>2</v>
      </c>
      <c r="J58" s="149"/>
      <c r="K58" s="147"/>
      <c r="L58" s="150"/>
      <c r="M58" s="150"/>
      <c r="N58" s="151"/>
      <c r="O58" s="146"/>
      <c r="P58" s="147"/>
      <c r="Q58" s="150"/>
      <c r="R58" s="150"/>
      <c r="S58" s="150"/>
      <c r="T58" s="146"/>
      <c r="U58" s="147"/>
      <c r="V58" s="150"/>
      <c r="W58" s="150"/>
      <c r="X58" s="151"/>
      <c r="Y58" s="146"/>
      <c r="Z58" s="152"/>
      <c r="AA58" s="153"/>
      <c r="AB58" s="153"/>
      <c r="AC58" s="154"/>
      <c r="AD58" s="146"/>
      <c r="AE58" s="155"/>
      <c r="AF58" s="156"/>
      <c r="AG58" s="156"/>
      <c r="AH58" s="157"/>
      <c r="AI58" s="158">
        <v>0</v>
      </c>
      <c r="AJ58" s="155">
        <v>40</v>
      </c>
      <c r="AK58" s="156">
        <v>0</v>
      </c>
      <c r="AL58" s="156">
        <v>10</v>
      </c>
      <c r="AM58" s="157">
        <v>2</v>
      </c>
      <c r="AN58" s="159" t="s">
        <v>48</v>
      </c>
    </row>
    <row r="59" spans="1:44" ht="13.5" thickBot="1" x14ac:dyDescent="0.25">
      <c r="A59" s="35"/>
      <c r="B59" s="160" t="s">
        <v>25</v>
      </c>
      <c r="C59" s="161">
        <f>SUM(C53:C58)</f>
        <v>0</v>
      </c>
      <c r="D59" s="161">
        <f>SUM(D53:D58)</f>
        <v>540</v>
      </c>
      <c r="E59" s="162">
        <f>SUM(E53:E58)</f>
        <v>540</v>
      </c>
      <c r="F59" s="163">
        <f>SUM(F53:F58)</f>
        <v>540</v>
      </c>
      <c r="G59" s="164">
        <f>SUM(G53:G58)</f>
        <v>135</v>
      </c>
      <c r="H59" s="165">
        <f t="shared" si="25"/>
        <v>675</v>
      </c>
      <c r="I59" s="166">
        <f>SUM(I53:I58)</f>
        <v>27</v>
      </c>
      <c r="J59" s="167"/>
      <c r="K59" s="161"/>
      <c r="L59" s="161"/>
      <c r="M59" s="161"/>
      <c r="N59" s="168"/>
      <c r="O59" s="161">
        <f t="shared" ref="O59:AM59" si="26">SUM(O53:O58)</f>
        <v>0</v>
      </c>
      <c r="P59" s="161">
        <f t="shared" si="26"/>
        <v>10</v>
      </c>
      <c r="Q59" s="161">
        <f t="shared" si="26"/>
        <v>0</v>
      </c>
      <c r="R59" s="161">
        <f t="shared" si="26"/>
        <v>15</v>
      </c>
      <c r="S59" s="168">
        <f t="shared" si="26"/>
        <v>1</v>
      </c>
      <c r="T59" s="161">
        <f t="shared" si="26"/>
        <v>0</v>
      </c>
      <c r="U59" s="161">
        <f t="shared" si="26"/>
        <v>125</v>
      </c>
      <c r="V59" s="161">
        <f t="shared" si="26"/>
        <v>0</v>
      </c>
      <c r="W59" s="161">
        <f t="shared" si="26"/>
        <v>25</v>
      </c>
      <c r="X59" s="168">
        <f t="shared" si="26"/>
        <v>6</v>
      </c>
      <c r="Y59" s="161">
        <f t="shared" si="26"/>
        <v>0</v>
      </c>
      <c r="Z59" s="161">
        <f t="shared" si="26"/>
        <v>65</v>
      </c>
      <c r="AA59" s="161">
        <f t="shared" si="26"/>
        <v>0</v>
      </c>
      <c r="AB59" s="161">
        <f t="shared" si="26"/>
        <v>35</v>
      </c>
      <c r="AC59" s="168">
        <f t="shared" si="26"/>
        <v>4</v>
      </c>
      <c r="AD59" s="161">
        <f t="shared" si="26"/>
        <v>0</v>
      </c>
      <c r="AE59" s="161">
        <f t="shared" si="26"/>
        <v>210</v>
      </c>
      <c r="AF59" s="161">
        <f t="shared" si="26"/>
        <v>0</v>
      </c>
      <c r="AG59" s="161">
        <f t="shared" si="26"/>
        <v>15</v>
      </c>
      <c r="AH59" s="168">
        <f t="shared" si="26"/>
        <v>9</v>
      </c>
      <c r="AI59" s="161">
        <f t="shared" si="26"/>
        <v>0</v>
      </c>
      <c r="AJ59" s="161">
        <f t="shared" si="26"/>
        <v>130</v>
      </c>
      <c r="AK59" s="161">
        <f t="shared" si="26"/>
        <v>0</v>
      </c>
      <c r="AL59" s="161">
        <f t="shared" si="26"/>
        <v>45</v>
      </c>
      <c r="AM59" s="168">
        <f t="shared" si="26"/>
        <v>7</v>
      </c>
      <c r="AN59" s="169"/>
    </row>
    <row r="60" spans="1:44" s="210" customFormat="1" ht="23.25" customHeight="1" thickBot="1" x14ac:dyDescent="0.25">
      <c r="A60" s="177" t="s">
        <v>96</v>
      </c>
      <c r="B60" s="199" t="s">
        <v>93</v>
      </c>
      <c r="C60" s="200"/>
      <c r="D60" s="201"/>
      <c r="E60" s="202"/>
      <c r="F60" s="203"/>
      <c r="G60" s="204"/>
      <c r="H60" s="205"/>
      <c r="I60" s="206"/>
      <c r="J60" s="203"/>
      <c r="K60" s="204"/>
      <c r="L60" s="205"/>
      <c r="M60" s="205"/>
      <c r="N60" s="205"/>
      <c r="O60" s="203"/>
      <c r="P60" s="204"/>
      <c r="Q60" s="205"/>
      <c r="R60" s="205"/>
      <c r="S60" s="207"/>
      <c r="T60" s="203"/>
      <c r="U60" s="204"/>
      <c r="V60" s="205"/>
      <c r="W60" s="205"/>
      <c r="X60" s="205"/>
      <c r="Y60" s="203"/>
      <c r="Z60" s="204"/>
      <c r="AA60" s="205"/>
      <c r="AB60" s="205"/>
      <c r="AC60" s="205"/>
      <c r="AD60" s="203"/>
      <c r="AE60" s="204"/>
      <c r="AF60" s="205"/>
      <c r="AG60" s="205"/>
      <c r="AH60" s="208"/>
      <c r="AI60" s="203"/>
      <c r="AJ60" s="204"/>
      <c r="AK60" s="205"/>
      <c r="AL60" s="205"/>
      <c r="AM60" s="208"/>
      <c r="AN60" s="209"/>
      <c r="AR60"/>
    </row>
    <row r="61" spans="1:44" s="210" customFormat="1" ht="12.75" customHeight="1" x14ac:dyDescent="0.2">
      <c r="A61" s="177">
        <v>42</v>
      </c>
      <c r="B61" s="258" t="s">
        <v>120</v>
      </c>
      <c r="C61" s="257">
        <v>0</v>
      </c>
      <c r="D61" s="255">
        <v>30</v>
      </c>
      <c r="E61" s="257">
        <v>30</v>
      </c>
      <c r="F61" s="256">
        <v>35</v>
      </c>
      <c r="G61" s="255">
        <f t="shared" ref="G61:G73" si="27">H61-F61</f>
        <v>15</v>
      </c>
      <c r="H61" s="255">
        <f t="shared" ref="H61:H73" si="28">$B$8*I61</f>
        <v>50</v>
      </c>
      <c r="I61" s="254">
        <f t="shared" ref="I61:I73" si="29">SUM(N61,S61,X61,AC61,AH61,AM61)</f>
        <v>2</v>
      </c>
      <c r="J61" s="253">
        <v>0</v>
      </c>
      <c r="K61" s="252">
        <v>30</v>
      </c>
      <c r="L61" s="251">
        <v>5</v>
      </c>
      <c r="M61" s="251">
        <v>15</v>
      </c>
      <c r="N61" s="250">
        <v>2</v>
      </c>
      <c r="O61" s="203"/>
      <c r="P61" s="204"/>
      <c r="Q61" s="205"/>
      <c r="R61" s="205"/>
      <c r="S61" s="205"/>
      <c r="T61" s="203"/>
      <c r="U61" s="204"/>
      <c r="V61" s="205"/>
      <c r="W61" s="205"/>
      <c r="X61" s="205"/>
      <c r="Y61" s="203"/>
      <c r="Z61" s="204"/>
      <c r="AA61" s="205"/>
      <c r="AB61" s="205"/>
      <c r="AC61" s="205"/>
      <c r="AD61" s="203"/>
      <c r="AE61" s="204"/>
      <c r="AF61" s="205"/>
      <c r="AG61" s="205"/>
      <c r="AH61" s="208"/>
      <c r="AI61" s="203"/>
      <c r="AJ61" s="204"/>
      <c r="AK61" s="205"/>
      <c r="AL61" s="205"/>
      <c r="AM61" s="206"/>
      <c r="AN61" s="249" t="s">
        <v>24</v>
      </c>
      <c r="AR61"/>
    </row>
    <row r="62" spans="1:44" s="210" customFormat="1" ht="12.75" customHeight="1" x14ac:dyDescent="0.2">
      <c r="A62" s="177">
        <v>43</v>
      </c>
      <c r="B62" s="248" t="s">
        <v>121</v>
      </c>
      <c r="C62" s="239">
        <v>0</v>
      </c>
      <c r="D62" s="247">
        <v>30</v>
      </c>
      <c r="E62" s="246">
        <v>30</v>
      </c>
      <c r="F62" s="239">
        <v>35</v>
      </c>
      <c r="G62" s="235">
        <f t="shared" si="27"/>
        <v>15</v>
      </c>
      <c r="H62" s="235">
        <f t="shared" si="28"/>
        <v>50</v>
      </c>
      <c r="I62" s="234">
        <f t="shared" si="29"/>
        <v>2</v>
      </c>
      <c r="J62" s="243"/>
      <c r="K62" s="242"/>
      <c r="L62" s="242"/>
      <c r="M62" s="242"/>
      <c r="N62" s="245"/>
      <c r="O62" s="239">
        <v>0</v>
      </c>
      <c r="P62" s="235">
        <v>30</v>
      </c>
      <c r="Q62" s="235">
        <v>5</v>
      </c>
      <c r="R62" s="235">
        <v>15</v>
      </c>
      <c r="S62" s="244">
        <v>2</v>
      </c>
      <c r="T62" s="243"/>
      <c r="U62" s="242"/>
      <c r="V62" s="242"/>
      <c r="W62" s="242"/>
      <c r="X62" s="245"/>
      <c r="Y62" s="243"/>
      <c r="Z62" s="242"/>
      <c r="AA62" s="242"/>
      <c r="AB62" s="242"/>
      <c r="AC62" s="245"/>
      <c r="AD62" s="243"/>
      <c r="AE62" s="242"/>
      <c r="AF62" s="242"/>
      <c r="AG62" s="242"/>
      <c r="AH62" s="240"/>
      <c r="AI62" s="243"/>
      <c r="AJ62" s="242"/>
      <c r="AK62" s="242"/>
      <c r="AL62" s="242"/>
      <c r="AM62" s="240"/>
      <c r="AN62" s="237" t="s">
        <v>51</v>
      </c>
      <c r="AR62"/>
    </row>
    <row r="63" spans="1:44" s="210" customFormat="1" ht="22.5" customHeight="1" x14ac:dyDescent="0.2">
      <c r="A63" s="177">
        <v>44</v>
      </c>
      <c r="B63" s="248" t="s">
        <v>122</v>
      </c>
      <c r="C63" s="239">
        <v>15</v>
      </c>
      <c r="D63" s="247">
        <v>0</v>
      </c>
      <c r="E63" s="246">
        <v>15</v>
      </c>
      <c r="F63" s="239">
        <v>20</v>
      </c>
      <c r="G63" s="235">
        <f t="shared" si="27"/>
        <v>5</v>
      </c>
      <c r="H63" s="235">
        <f t="shared" si="28"/>
        <v>25</v>
      </c>
      <c r="I63" s="234">
        <f t="shared" si="29"/>
        <v>1</v>
      </c>
      <c r="J63" s="239">
        <v>15</v>
      </c>
      <c r="K63" s="235">
        <v>0</v>
      </c>
      <c r="L63" s="238">
        <v>5</v>
      </c>
      <c r="M63" s="238">
        <v>5</v>
      </c>
      <c r="N63" s="244">
        <v>1</v>
      </c>
      <c r="O63" s="243"/>
      <c r="P63" s="242"/>
      <c r="Q63" s="241"/>
      <c r="R63" s="241"/>
      <c r="S63" s="245"/>
      <c r="T63" s="243"/>
      <c r="U63" s="242"/>
      <c r="V63" s="241"/>
      <c r="W63" s="241"/>
      <c r="X63" s="245"/>
      <c r="Y63" s="243"/>
      <c r="Z63" s="242"/>
      <c r="AA63" s="241"/>
      <c r="AB63" s="241"/>
      <c r="AC63" s="245"/>
      <c r="AD63" s="243"/>
      <c r="AE63" s="242"/>
      <c r="AF63" s="241"/>
      <c r="AG63" s="241"/>
      <c r="AH63" s="240"/>
      <c r="AI63" s="243"/>
      <c r="AJ63" s="242"/>
      <c r="AK63" s="241"/>
      <c r="AL63" s="241"/>
      <c r="AM63" s="240"/>
      <c r="AN63" s="237" t="s">
        <v>24</v>
      </c>
      <c r="AR63"/>
    </row>
    <row r="64" spans="1:44" s="210" customFormat="1" ht="12.75" customHeight="1" x14ac:dyDescent="0.2">
      <c r="A64" s="177">
        <v>45</v>
      </c>
      <c r="B64" s="248" t="s">
        <v>123</v>
      </c>
      <c r="C64" s="239">
        <v>0</v>
      </c>
      <c r="D64" s="247">
        <v>15</v>
      </c>
      <c r="E64" s="246">
        <v>15</v>
      </c>
      <c r="F64" s="239">
        <v>20</v>
      </c>
      <c r="G64" s="235">
        <f t="shared" si="27"/>
        <v>5</v>
      </c>
      <c r="H64" s="235">
        <f t="shared" si="28"/>
        <v>25</v>
      </c>
      <c r="I64" s="234">
        <f t="shared" si="29"/>
        <v>1</v>
      </c>
      <c r="J64" s="239"/>
      <c r="K64" s="235"/>
      <c r="L64" s="238"/>
      <c r="M64" s="238"/>
      <c r="N64" s="244"/>
      <c r="O64" s="243"/>
      <c r="P64" s="242"/>
      <c r="Q64" s="241"/>
      <c r="R64" s="241"/>
      <c r="S64" s="245"/>
      <c r="T64" s="239">
        <v>0</v>
      </c>
      <c r="U64" s="235">
        <v>15</v>
      </c>
      <c r="V64" s="238">
        <v>5</v>
      </c>
      <c r="W64" s="238">
        <v>5</v>
      </c>
      <c r="X64" s="244">
        <v>1</v>
      </c>
      <c r="Y64" s="243"/>
      <c r="Z64" s="242"/>
      <c r="AA64" s="241"/>
      <c r="AB64" s="241"/>
      <c r="AC64" s="245"/>
      <c r="AD64" s="243"/>
      <c r="AE64" s="242"/>
      <c r="AF64" s="241"/>
      <c r="AG64" s="241"/>
      <c r="AH64" s="240"/>
      <c r="AI64" s="243"/>
      <c r="AJ64" s="242"/>
      <c r="AK64" s="241"/>
      <c r="AL64" s="241"/>
      <c r="AM64" s="240"/>
      <c r="AN64" s="237" t="s">
        <v>22</v>
      </c>
      <c r="AR64"/>
    </row>
    <row r="65" spans="1:44" s="210" customFormat="1" ht="12.75" customHeight="1" x14ac:dyDescent="0.2">
      <c r="A65" s="177">
        <v>46</v>
      </c>
      <c r="B65" s="248" t="s">
        <v>124</v>
      </c>
      <c r="C65" s="239">
        <v>0</v>
      </c>
      <c r="D65" s="247">
        <v>30</v>
      </c>
      <c r="E65" s="246">
        <v>30</v>
      </c>
      <c r="F65" s="239">
        <v>35</v>
      </c>
      <c r="G65" s="235">
        <f t="shared" si="27"/>
        <v>15</v>
      </c>
      <c r="H65" s="235">
        <f t="shared" si="28"/>
        <v>50</v>
      </c>
      <c r="I65" s="234">
        <f t="shared" si="29"/>
        <v>2</v>
      </c>
      <c r="J65" s="243"/>
      <c r="K65" s="242"/>
      <c r="L65" s="241"/>
      <c r="M65" s="241"/>
      <c r="N65" s="245"/>
      <c r="O65" s="243"/>
      <c r="P65" s="242"/>
      <c r="Q65" s="241"/>
      <c r="R65" s="241"/>
      <c r="S65" s="245"/>
      <c r="T65" s="243"/>
      <c r="U65" s="242"/>
      <c r="V65" s="241"/>
      <c r="W65" s="241"/>
      <c r="X65" s="245"/>
      <c r="Y65" s="239">
        <v>0</v>
      </c>
      <c r="Z65" s="235">
        <v>30</v>
      </c>
      <c r="AA65" s="238">
        <v>5</v>
      </c>
      <c r="AB65" s="238">
        <v>15</v>
      </c>
      <c r="AC65" s="244">
        <v>2</v>
      </c>
      <c r="AD65" s="243"/>
      <c r="AE65" s="242"/>
      <c r="AF65" s="241"/>
      <c r="AG65" s="241"/>
      <c r="AH65" s="240"/>
      <c r="AI65" s="243"/>
      <c r="AJ65" s="242"/>
      <c r="AK65" s="241"/>
      <c r="AL65" s="241"/>
      <c r="AM65" s="240"/>
      <c r="AN65" s="237" t="s">
        <v>39</v>
      </c>
      <c r="AR65"/>
    </row>
    <row r="66" spans="1:44" s="210" customFormat="1" ht="12.75" customHeight="1" x14ac:dyDescent="0.2">
      <c r="A66" s="177">
        <v>47</v>
      </c>
      <c r="B66" s="248" t="s">
        <v>125</v>
      </c>
      <c r="C66" s="239">
        <v>0</v>
      </c>
      <c r="D66" s="247">
        <v>15</v>
      </c>
      <c r="E66" s="246">
        <v>15</v>
      </c>
      <c r="F66" s="239">
        <v>20</v>
      </c>
      <c r="G66" s="235">
        <f t="shared" si="27"/>
        <v>5</v>
      </c>
      <c r="H66" s="235">
        <f t="shared" si="28"/>
        <v>25</v>
      </c>
      <c r="I66" s="234">
        <f t="shared" si="29"/>
        <v>1</v>
      </c>
      <c r="J66" s="243"/>
      <c r="K66" s="242"/>
      <c r="L66" s="241"/>
      <c r="M66" s="241"/>
      <c r="N66" s="245"/>
      <c r="O66" s="243"/>
      <c r="P66" s="242"/>
      <c r="Q66" s="241"/>
      <c r="R66" s="241"/>
      <c r="S66" s="245"/>
      <c r="T66" s="243"/>
      <c r="U66" s="242"/>
      <c r="V66" s="241"/>
      <c r="W66" s="241"/>
      <c r="X66" s="245"/>
      <c r="Y66" s="239"/>
      <c r="Z66" s="235"/>
      <c r="AA66" s="238"/>
      <c r="AB66" s="238"/>
      <c r="AC66" s="244"/>
      <c r="AD66" s="239">
        <v>0</v>
      </c>
      <c r="AE66" s="235">
        <v>15</v>
      </c>
      <c r="AF66" s="238">
        <v>5</v>
      </c>
      <c r="AG66" s="238">
        <v>5</v>
      </c>
      <c r="AH66" s="234">
        <v>1</v>
      </c>
      <c r="AI66" s="243"/>
      <c r="AJ66" s="242"/>
      <c r="AK66" s="241"/>
      <c r="AL66" s="241"/>
      <c r="AM66" s="240"/>
      <c r="AN66" s="237" t="s">
        <v>46</v>
      </c>
      <c r="AR66"/>
    </row>
    <row r="67" spans="1:44" s="210" customFormat="1" ht="12.75" customHeight="1" x14ac:dyDescent="0.2">
      <c r="A67" s="177">
        <v>48</v>
      </c>
      <c r="B67" s="248" t="s">
        <v>126</v>
      </c>
      <c r="C67" s="239">
        <v>0</v>
      </c>
      <c r="D67" s="247">
        <v>30</v>
      </c>
      <c r="E67" s="246">
        <v>30</v>
      </c>
      <c r="F67" s="239">
        <v>35</v>
      </c>
      <c r="G67" s="235">
        <f t="shared" si="27"/>
        <v>15</v>
      </c>
      <c r="H67" s="235">
        <f t="shared" si="28"/>
        <v>50</v>
      </c>
      <c r="I67" s="234">
        <f t="shared" si="29"/>
        <v>2</v>
      </c>
      <c r="J67" s="243"/>
      <c r="K67" s="242"/>
      <c r="L67" s="241"/>
      <c r="M67" s="241"/>
      <c r="N67" s="245"/>
      <c r="O67" s="243"/>
      <c r="P67" s="242"/>
      <c r="Q67" s="241"/>
      <c r="R67" s="241"/>
      <c r="S67" s="245"/>
      <c r="T67" s="243"/>
      <c r="U67" s="242"/>
      <c r="V67" s="241"/>
      <c r="W67" s="241"/>
      <c r="X67" s="245"/>
      <c r="Y67" s="239"/>
      <c r="Z67" s="235"/>
      <c r="AA67" s="238"/>
      <c r="AB67" s="238"/>
      <c r="AC67" s="244"/>
      <c r="AD67" s="243"/>
      <c r="AE67" s="242"/>
      <c r="AF67" s="241"/>
      <c r="AG67" s="241"/>
      <c r="AH67" s="240"/>
      <c r="AI67" s="239">
        <v>0</v>
      </c>
      <c r="AJ67" s="235">
        <v>30</v>
      </c>
      <c r="AK67" s="238">
        <v>5</v>
      </c>
      <c r="AL67" s="238">
        <v>15</v>
      </c>
      <c r="AM67" s="234">
        <v>2</v>
      </c>
      <c r="AN67" s="237" t="s">
        <v>48</v>
      </c>
      <c r="AR67"/>
    </row>
    <row r="68" spans="1:44" x14ac:dyDescent="0.2">
      <c r="A68" s="177">
        <v>49</v>
      </c>
      <c r="B68" s="236" t="s">
        <v>127</v>
      </c>
      <c r="C68" s="39">
        <v>0</v>
      </c>
      <c r="D68" s="134">
        <v>30</v>
      </c>
      <c r="E68" s="231">
        <f t="shared" ref="E68:E73" si="30">SUM(C68:D68)</f>
        <v>30</v>
      </c>
      <c r="F68" s="39">
        <v>35</v>
      </c>
      <c r="G68" s="235">
        <f t="shared" si="27"/>
        <v>15</v>
      </c>
      <c r="H68" s="235">
        <f t="shared" si="28"/>
        <v>50</v>
      </c>
      <c r="I68" s="234">
        <f t="shared" si="29"/>
        <v>2</v>
      </c>
      <c r="J68" s="37">
        <v>0</v>
      </c>
      <c r="K68" s="38">
        <v>30</v>
      </c>
      <c r="L68" s="42">
        <v>5</v>
      </c>
      <c r="M68" s="42">
        <v>15</v>
      </c>
      <c r="N68" s="40">
        <v>2</v>
      </c>
      <c r="O68" s="39"/>
      <c r="P68" s="134"/>
      <c r="Q68" s="136"/>
      <c r="R68" s="136"/>
      <c r="S68" s="108"/>
      <c r="T68" s="39"/>
      <c r="U68" s="134"/>
      <c r="V68" s="136"/>
      <c r="W68" s="136"/>
      <c r="X68" s="108"/>
      <c r="Y68" s="39"/>
      <c r="Z68" s="134"/>
      <c r="AA68" s="136"/>
      <c r="AB68" s="136"/>
      <c r="AC68" s="108"/>
      <c r="AD68" s="39"/>
      <c r="AE68" s="134"/>
      <c r="AF68" s="136"/>
      <c r="AG68" s="136"/>
      <c r="AH68" s="108"/>
      <c r="AI68" s="39"/>
      <c r="AJ68" s="134"/>
      <c r="AK68" s="136"/>
      <c r="AL68" s="136"/>
      <c r="AM68" s="108"/>
      <c r="AN68" s="211" t="s">
        <v>24</v>
      </c>
    </row>
    <row r="69" spans="1:44" x14ac:dyDescent="0.2">
      <c r="A69" s="177">
        <v>50</v>
      </c>
      <c r="B69" s="232" t="s">
        <v>128</v>
      </c>
      <c r="C69" s="123">
        <v>0</v>
      </c>
      <c r="D69" s="214">
        <v>15</v>
      </c>
      <c r="E69" s="231">
        <f t="shared" si="30"/>
        <v>15</v>
      </c>
      <c r="F69" s="213">
        <v>20</v>
      </c>
      <c r="G69" s="38">
        <f t="shared" si="27"/>
        <v>5</v>
      </c>
      <c r="H69" s="38">
        <f t="shared" si="28"/>
        <v>25</v>
      </c>
      <c r="I69" s="40">
        <f t="shared" si="29"/>
        <v>1</v>
      </c>
      <c r="J69" s="29"/>
      <c r="K69" s="24"/>
      <c r="L69" s="25"/>
      <c r="M69" s="25"/>
      <c r="N69" s="90"/>
      <c r="O69" s="213">
        <v>0</v>
      </c>
      <c r="P69" s="214">
        <v>15</v>
      </c>
      <c r="Q69" s="230">
        <v>5</v>
      </c>
      <c r="R69" s="230">
        <v>5</v>
      </c>
      <c r="S69" s="125">
        <v>1</v>
      </c>
      <c r="T69" s="213"/>
      <c r="U69" s="214"/>
      <c r="V69" s="230"/>
      <c r="W69" s="230"/>
      <c r="X69" s="125"/>
      <c r="Y69" s="213"/>
      <c r="Z69" s="214"/>
      <c r="AA69" s="230"/>
      <c r="AB69" s="230"/>
      <c r="AC69" s="125"/>
      <c r="AD69" s="213"/>
      <c r="AE69" s="214"/>
      <c r="AF69" s="230"/>
      <c r="AG69" s="230"/>
      <c r="AH69" s="125"/>
      <c r="AI69" s="213"/>
      <c r="AJ69" s="214"/>
      <c r="AK69" s="230"/>
      <c r="AL69" s="230"/>
      <c r="AM69" s="125"/>
      <c r="AN69" s="229" t="s">
        <v>51</v>
      </c>
    </row>
    <row r="70" spans="1:44" x14ac:dyDescent="0.2">
      <c r="A70" s="177">
        <v>51</v>
      </c>
      <c r="B70" s="232" t="s">
        <v>129</v>
      </c>
      <c r="C70" s="123">
        <v>0</v>
      </c>
      <c r="D70" s="214">
        <v>30</v>
      </c>
      <c r="E70" s="51">
        <f t="shared" si="30"/>
        <v>30</v>
      </c>
      <c r="F70" s="213">
        <v>35</v>
      </c>
      <c r="G70" s="233">
        <f t="shared" si="27"/>
        <v>15</v>
      </c>
      <c r="H70" s="233">
        <f t="shared" si="28"/>
        <v>50</v>
      </c>
      <c r="I70" s="13">
        <f t="shared" si="29"/>
        <v>2</v>
      </c>
      <c r="J70" s="29"/>
      <c r="K70" s="24"/>
      <c r="L70" s="25"/>
      <c r="M70" s="25"/>
      <c r="N70" s="90"/>
      <c r="O70" s="213"/>
      <c r="P70" s="214"/>
      <c r="Q70" s="230"/>
      <c r="R70" s="230"/>
      <c r="S70" s="125"/>
      <c r="T70" s="213">
        <v>0</v>
      </c>
      <c r="U70" s="214">
        <v>30</v>
      </c>
      <c r="V70" s="230">
        <v>5</v>
      </c>
      <c r="W70" s="230">
        <v>15</v>
      </c>
      <c r="X70" s="125">
        <v>2</v>
      </c>
      <c r="Y70" s="213"/>
      <c r="Z70" s="214"/>
      <c r="AA70" s="230"/>
      <c r="AB70" s="230"/>
      <c r="AC70" s="125"/>
      <c r="AD70" s="213"/>
      <c r="AE70" s="214"/>
      <c r="AF70" s="230"/>
      <c r="AG70" s="230"/>
      <c r="AH70" s="125"/>
      <c r="AI70" s="213"/>
      <c r="AJ70" s="214"/>
      <c r="AK70" s="230"/>
      <c r="AL70" s="230"/>
      <c r="AM70" s="125"/>
      <c r="AN70" s="229" t="s">
        <v>22</v>
      </c>
    </row>
    <row r="71" spans="1:44" x14ac:dyDescent="0.2">
      <c r="A71" s="177">
        <v>52</v>
      </c>
      <c r="B71" s="232" t="s">
        <v>130</v>
      </c>
      <c r="C71" s="123">
        <v>0</v>
      </c>
      <c r="D71" s="214">
        <v>15</v>
      </c>
      <c r="E71" s="231">
        <f t="shared" si="30"/>
        <v>15</v>
      </c>
      <c r="F71" s="213">
        <v>20</v>
      </c>
      <c r="G71" s="38">
        <f t="shared" si="27"/>
        <v>5</v>
      </c>
      <c r="H71" s="38">
        <f t="shared" si="28"/>
        <v>25</v>
      </c>
      <c r="I71" s="40">
        <f t="shared" si="29"/>
        <v>1</v>
      </c>
      <c r="J71" s="29"/>
      <c r="K71" s="24"/>
      <c r="L71" s="25"/>
      <c r="M71" s="25"/>
      <c r="N71" s="90"/>
      <c r="O71" s="213"/>
      <c r="P71" s="214"/>
      <c r="Q71" s="230"/>
      <c r="R71" s="230"/>
      <c r="S71" s="125"/>
      <c r="T71" s="213"/>
      <c r="U71" s="214"/>
      <c r="V71" s="230"/>
      <c r="W71" s="230"/>
      <c r="X71" s="125"/>
      <c r="Y71" s="213">
        <v>0</v>
      </c>
      <c r="Z71" s="214">
        <v>15</v>
      </c>
      <c r="AA71" s="230">
        <v>5</v>
      </c>
      <c r="AB71" s="230">
        <v>5</v>
      </c>
      <c r="AC71" s="125">
        <v>1</v>
      </c>
      <c r="AD71" s="213"/>
      <c r="AE71" s="214"/>
      <c r="AF71" s="230"/>
      <c r="AG71" s="230"/>
      <c r="AH71" s="125"/>
      <c r="AI71" s="213"/>
      <c r="AJ71" s="214"/>
      <c r="AK71" s="230"/>
      <c r="AL71" s="230"/>
      <c r="AM71" s="125"/>
      <c r="AN71" s="229" t="s">
        <v>39</v>
      </c>
    </row>
    <row r="72" spans="1:44" x14ac:dyDescent="0.2">
      <c r="A72" s="177">
        <v>53</v>
      </c>
      <c r="B72" s="232" t="s">
        <v>131</v>
      </c>
      <c r="C72" s="123">
        <v>0</v>
      </c>
      <c r="D72" s="214">
        <v>30</v>
      </c>
      <c r="E72" s="51">
        <f t="shared" si="30"/>
        <v>30</v>
      </c>
      <c r="F72" s="213">
        <v>35</v>
      </c>
      <c r="G72" s="233">
        <f t="shared" si="27"/>
        <v>15</v>
      </c>
      <c r="H72" s="233">
        <f t="shared" si="28"/>
        <v>50</v>
      </c>
      <c r="I72" s="13">
        <f t="shared" si="29"/>
        <v>2</v>
      </c>
      <c r="J72" s="29"/>
      <c r="K72" s="24"/>
      <c r="L72" s="25"/>
      <c r="M72" s="25"/>
      <c r="N72" s="90"/>
      <c r="O72" s="213"/>
      <c r="P72" s="214"/>
      <c r="Q72" s="230"/>
      <c r="R72" s="230"/>
      <c r="S72" s="125"/>
      <c r="T72" s="213"/>
      <c r="U72" s="214"/>
      <c r="V72" s="230"/>
      <c r="W72" s="230"/>
      <c r="X72" s="125"/>
      <c r="Y72" s="213"/>
      <c r="Z72" s="214"/>
      <c r="AA72" s="230"/>
      <c r="AB72" s="230"/>
      <c r="AC72" s="125"/>
      <c r="AD72" s="213">
        <v>0</v>
      </c>
      <c r="AE72" s="214">
        <v>30</v>
      </c>
      <c r="AF72" s="230">
        <v>5</v>
      </c>
      <c r="AG72" s="230">
        <v>15</v>
      </c>
      <c r="AH72" s="125">
        <v>2</v>
      </c>
      <c r="AI72" s="213"/>
      <c r="AJ72" s="214"/>
      <c r="AK72" s="230"/>
      <c r="AL72" s="230"/>
      <c r="AM72" s="125"/>
      <c r="AN72" s="229" t="s">
        <v>46</v>
      </c>
    </row>
    <row r="73" spans="1:44" ht="13.5" thickBot="1" x14ac:dyDescent="0.25">
      <c r="A73" s="177">
        <v>54</v>
      </c>
      <c r="B73" s="232" t="s">
        <v>132</v>
      </c>
      <c r="C73" s="123">
        <v>0</v>
      </c>
      <c r="D73" s="214">
        <v>30</v>
      </c>
      <c r="E73" s="231">
        <f t="shared" si="30"/>
        <v>30</v>
      </c>
      <c r="F73" s="318">
        <v>35</v>
      </c>
      <c r="G73" s="10">
        <f t="shared" si="27"/>
        <v>15</v>
      </c>
      <c r="H73" s="10">
        <f t="shared" si="28"/>
        <v>50</v>
      </c>
      <c r="I73" s="12">
        <f t="shared" si="29"/>
        <v>2</v>
      </c>
      <c r="J73" s="29"/>
      <c r="K73" s="24"/>
      <c r="L73" s="25"/>
      <c r="M73" s="25"/>
      <c r="N73" s="90"/>
      <c r="O73" s="213"/>
      <c r="P73" s="214"/>
      <c r="Q73" s="230"/>
      <c r="R73" s="230"/>
      <c r="S73" s="125"/>
      <c r="T73" s="213"/>
      <c r="U73" s="214"/>
      <c r="V73" s="230"/>
      <c r="W73" s="230"/>
      <c r="X73" s="125"/>
      <c r="Y73" s="213"/>
      <c r="Z73" s="214"/>
      <c r="AA73" s="230"/>
      <c r="AB73" s="230"/>
      <c r="AC73" s="125"/>
      <c r="AD73" s="213"/>
      <c r="AE73" s="214"/>
      <c r="AF73" s="230"/>
      <c r="AG73" s="230"/>
      <c r="AH73" s="125"/>
      <c r="AI73" s="213">
        <v>0</v>
      </c>
      <c r="AJ73" s="214">
        <v>30</v>
      </c>
      <c r="AK73" s="230">
        <v>5</v>
      </c>
      <c r="AL73" s="230">
        <v>15</v>
      </c>
      <c r="AM73" s="125">
        <v>2</v>
      </c>
      <c r="AN73" s="229" t="s">
        <v>48</v>
      </c>
    </row>
    <row r="74" spans="1:44" ht="13.5" thickBot="1" x14ac:dyDescent="0.25">
      <c r="A74" s="21"/>
      <c r="B74" s="212" t="s">
        <v>101</v>
      </c>
      <c r="C74" s="121">
        <f t="shared" ref="C74:AM74" si="31">SUM(C61:C73)</f>
        <v>15</v>
      </c>
      <c r="D74" s="122">
        <f t="shared" si="31"/>
        <v>300</v>
      </c>
      <c r="E74" s="132">
        <f t="shared" si="31"/>
        <v>315</v>
      </c>
      <c r="F74" s="319">
        <f t="shared" si="31"/>
        <v>380</v>
      </c>
      <c r="G74" s="320">
        <f t="shared" si="31"/>
        <v>145</v>
      </c>
      <c r="H74" s="320">
        <f t="shared" si="31"/>
        <v>525</v>
      </c>
      <c r="I74" s="321">
        <f t="shared" si="31"/>
        <v>21</v>
      </c>
      <c r="J74" s="121">
        <f t="shared" si="31"/>
        <v>15</v>
      </c>
      <c r="K74" s="122">
        <f t="shared" si="31"/>
        <v>60</v>
      </c>
      <c r="L74" s="122">
        <f t="shared" si="31"/>
        <v>15</v>
      </c>
      <c r="M74" s="122">
        <f t="shared" si="31"/>
        <v>35</v>
      </c>
      <c r="N74" s="131">
        <f t="shared" si="31"/>
        <v>5</v>
      </c>
      <c r="O74" s="121">
        <f t="shared" si="31"/>
        <v>0</v>
      </c>
      <c r="P74" s="122">
        <f t="shared" si="31"/>
        <v>45</v>
      </c>
      <c r="Q74" s="122">
        <f t="shared" si="31"/>
        <v>10</v>
      </c>
      <c r="R74" s="122">
        <f t="shared" si="31"/>
        <v>20</v>
      </c>
      <c r="S74" s="131">
        <f t="shared" si="31"/>
        <v>3</v>
      </c>
      <c r="T74" s="121">
        <f t="shared" si="31"/>
        <v>0</v>
      </c>
      <c r="U74" s="122">
        <f t="shared" si="31"/>
        <v>45</v>
      </c>
      <c r="V74" s="122">
        <f t="shared" si="31"/>
        <v>10</v>
      </c>
      <c r="W74" s="122">
        <f t="shared" si="31"/>
        <v>20</v>
      </c>
      <c r="X74" s="131">
        <f t="shared" si="31"/>
        <v>3</v>
      </c>
      <c r="Y74" s="121">
        <f t="shared" si="31"/>
        <v>0</v>
      </c>
      <c r="Z74" s="122">
        <f t="shared" si="31"/>
        <v>45</v>
      </c>
      <c r="AA74" s="122">
        <f t="shared" si="31"/>
        <v>10</v>
      </c>
      <c r="AB74" s="122">
        <f t="shared" si="31"/>
        <v>20</v>
      </c>
      <c r="AC74" s="131">
        <f t="shared" si="31"/>
        <v>3</v>
      </c>
      <c r="AD74" s="121">
        <f t="shared" si="31"/>
        <v>0</v>
      </c>
      <c r="AE74" s="122">
        <f t="shared" si="31"/>
        <v>45</v>
      </c>
      <c r="AF74" s="122">
        <f t="shared" si="31"/>
        <v>10</v>
      </c>
      <c r="AG74" s="122">
        <f t="shared" si="31"/>
        <v>20</v>
      </c>
      <c r="AH74" s="131">
        <f t="shared" si="31"/>
        <v>3</v>
      </c>
      <c r="AI74" s="121">
        <f t="shared" si="31"/>
        <v>0</v>
      </c>
      <c r="AJ74" s="122">
        <f t="shared" si="31"/>
        <v>60</v>
      </c>
      <c r="AK74" s="122">
        <f t="shared" si="31"/>
        <v>10</v>
      </c>
      <c r="AL74" s="122">
        <f t="shared" si="31"/>
        <v>30</v>
      </c>
      <c r="AM74" s="131">
        <f t="shared" si="31"/>
        <v>4</v>
      </c>
      <c r="AN74" s="167"/>
    </row>
    <row r="75" spans="1:44" ht="13.5" thickBot="1" x14ac:dyDescent="0.25">
      <c r="A75" s="35" t="s">
        <v>97</v>
      </c>
      <c r="B75" s="170" t="s">
        <v>133</v>
      </c>
      <c r="C75" s="171"/>
      <c r="D75" s="171"/>
      <c r="E75" s="171"/>
      <c r="F75" s="172"/>
      <c r="G75" s="172"/>
      <c r="H75" s="66"/>
      <c r="I75" s="173"/>
      <c r="J75" s="162"/>
      <c r="K75" s="174"/>
      <c r="L75" s="174"/>
      <c r="M75" s="174"/>
      <c r="N75" s="175"/>
      <c r="O75" s="174"/>
      <c r="P75" s="174"/>
      <c r="Q75" s="174"/>
      <c r="R75" s="174"/>
      <c r="S75" s="175"/>
      <c r="T75" s="174"/>
      <c r="U75" s="174"/>
      <c r="V75" s="174"/>
      <c r="W75" s="174"/>
      <c r="X75" s="175"/>
      <c r="Y75" s="174"/>
      <c r="Z75" s="174"/>
      <c r="AA75" s="174"/>
      <c r="AB75" s="174"/>
      <c r="AC75" s="175"/>
      <c r="AD75" s="174"/>
      <c r="AE75" s="174"/>
      <c r="AF75" s="174"/>
      <c r="AG75" s="174"/>
      <c r="AH75" s="175"/>
      <c r="AI75" s="174"/>
      <c r="AJ75" s="174"/>
      <c r="AK75" s="174"/>
      <c r="AL75" s="174"/>
      <c r="AM75" s="175"/>
      <c r="AN75" s="176"/>
    </row>
    <row r="76" spans="1:44" ht="13.5" thickBot="1" x14ac:dyDescent="0.25">
      <c r="A76" s="177" t="s">
        <v>98</v>
      </c>
      <c r="B76" s="301" t="s">
        <v>107</v>
      </c>
      <c r="C76" s="178"/>
      <c r="D76" s="178"/>
      <c r="E76" s="178"/>
      <c r="F76" s="178"/>
      <c r="G76" s="178"/>
      <c r="H76" s="178"/>
      <c r="I76" s="179"/>
      <c r="J76" s="19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78"/>
      <c r="AE76" s="178"/>
      <c r="AF76" s="178"/>
      <c r="AG76" s="178"/>
      <c r="AH76" s="180"/>
      <c r="AI76" s="178"/>
      <c r="AJ76" s="178"/>
      <c r="AK76" s="178"/>
      <c r="AL76" s="178"/>
      <c r="AM76" s="180"/>
      <c r="AN76" s="181"/>
    </row>
    <row r="77" spans="1:44" x14ac:dyDescent="0.2">
      <c r="A77" s="35">
        <v>55</v>
      </c>
      <c r="B77" s="182" t="s">
        <v>78</v>
      </c>
      <c r="C77" s="26">
        <v>15</v>
      </c>
      <c r="D77" s="27">
        <v>0</v>
      </c>
      <c r="E77" s="86">
        <f>SUM(C77:D77)</f>
        <v>15</v>
      </c>
      <c r="F77" s="26">
        <v>20</v>
      </c>
      <c r="G77" s="27">
        <f>H77-F77</f>
        <v>30</v>
      </c>
      <c r="H77" s="27">
        <f>$B$8*I77</f>
        <v>50</v>
      </c>
      <c r="I77" s="28">
        <f>SUM(N77,S77,X77,AC77,AH77,AM77)</f>
        <v>2</v>
      </c>
      <c r="J77" s="183"/>
      <c r="K77" s="27"/>
      <c r="L77" s="86"/>
      <c r="M77" s="86"/>
      <c r="N77" s="184"/>
      <c r="O77" s="26"/>
      <c r="P77" s="27"/>
      <c r="Q77" s="86"/>
      <c r="R77" s="86"/>
      <c r="S77" s="184"/>
      <c r="T77" s="26"/>
      <c r="U77" s="27"/>
      <c r="V77" s="86"/>
      <c r="W77" s="86"/>
      <c r="X77" s="184"/>
      <c r="Y77" s="26"/>
      <c r="Z77" s="27"/>
      <c r="AA77" s="86"/>
      <c r="AB77" s="86"/>
      <c r="AC77" s="86"/>
      <c r="AD77" s="26"/>
      <c r="AE77" s="27"/>
      <c r="AF77" s="27"/>
      <c r="AG77" s="27"/>
      <c r="AH77" s="28"/>
      <c r="AI77" s="26">
        <v>15</v>
      </c>
      <c r="AJ77" s="27">
        <v>0</v>
      </c>
      <c r="AK77" s="27">
        <v>5</v>
      </c>
      <c r="AL77" s="27">
        <v>30</v>
      </c>
      <c r="AM77" s="28">
        <v>2</v>
      </c>
      <c r="AN77" s="185" t="s">
        <v>48</v>
      </c>
    </row>
    <row r="78" spans="1:44" ht="13.5" thickBot="1" x14ac:dyDescent="0.25">
      <c r="A78" s="35">
        <v>56</v>
      </c>
      <c r="B78" s="186" t="s">
        <v>79</v>
      </c>
      <c r="C78" s="9">
        <v>60</v>
      </c>
      <c r="D78" s="10">
        <v>90</v>
      </c>
      <c r="E78" s="11">
        <f>SUM(C78:D78)</f>
        <v>150</v>
      </c>
      <c r="F78" s="9">
        <v>160</v>
      </c>
      <c r="G78" s="10">
        <f>H78-F78</f>
        <v>90</v>
      </c>
      <c r="H78" s="10">
        <f>$B$8*I78</f>
        <v>250</v>
      </c>
      <c r="I78" s="12">
        <f>SUM(N78,S78,X78,AC78,AH78,AM78)</f>
        <v>10</v>
      </c>
      <c r="J78" s="55"/>
      <c r="K78" s="10"/>
      <c r="L78" s="11"/>
      <c r="M78" s="11"/>
      <c r="N78" s="187"/>
      <c r="O78" s="9"/>
      <c r="P78" s="10"/>
      <c r="Q78" s="11"/>
      <c r="R78" s="11"/>
      <c r="S78" s="187"/>
      <c r="T78" s="9"/>
      <c r="U78" s="10"/>
      <c r="V78" s="11"/>
      <c r="W78" s="11"/>
      <c r="X78" s="187"/>
      <c r="Y78" s="9"/>
      <c r="Z78" s="10"/>
      <c r="AA78" s="11"/>
      <c r="AB78" s="11"/>
      <c r="AC78" s="11"/>
      <c r="AD78" s="9">
        <v>30</v>
      </c>
      <c r="AE78" s="10">
        <v>30</v>
      </c>
      <c r="AF78" s="10">
        <v>5</v>
      </c>
      <c r="AG78" s="10">
        <v>35</v>
      </c>
      <c r="AH78" s="12">
        <v>4</v>
      </c>
      <c r="AI78" s="9">
        <v>30</v>
      </c>
      <c r="AJ78" s="10">
        <v>60</v>
      </c>
      <c r="AK78" s="10">
        <v>5</v>
      </c>
      <c r="AL78" s="10">
        <v>55</v>
      </c>
      <c r="AM78" s="12">
        <v>6</v>
      </c>
      <c r="AN78" s="188" t="s">
        <v>21</v>
      </c>
    </row>
    <row r="79" spans="1:44" ht="13.5" thickBot="1" x14ac:dyDescent="0.25">
      <c r="A79" s="35"/>
      <c r="B79" s="178" t="s">
        <v>25</v>
      </c>
      <c r="C79" s="61">
        <v>75</v>
      </c>
      <c r="D79" s="79">
        <v>90</v>
      </c>
      <c r="E79" s="189">
        <v>165</v>
      </c>
      <c r="F79" s="61">
        <f>SUM(F77:F78)</f>
        <v>180</v>
      </c>
      <c r="G79" s="79">
        <f>SUM(G77:G78)</f>
        <v>120</v>
      </c>
      <c r="H79" s="79">
        <f>SUM(F79:G79)</f>
        <v>300</v>
      </c>
      <c r="I79" s="80">
        <v>12</v>
      </c>
      <c r="J79" s="61"/>
      <c r="K79" s="79"/>
      <c r="L79" s="79"/>
      <c r="M79" s="79"/>
      <c r="N79" s="80"/>
      <c r="O79" s="61"/>
      <c r="P79" s="79"/>
      <c r="Q79" s="79"/>
      <c r="R79" s="79"/>
      <c r="S79" s="80"/>
      <c r="T79" s="61"/>
      <c r="U79" s="79"/>
      <c r="V79" s="79"/>
      <c r="W79" s="79"/>
      <c r="X79" s="80"/>
      <c r="Y79" s="61"/>
      <c r="Z79" s="79"/>
      <c r="AA79" s="79"/>
      <c r="AB79" s="79"/>
      <c r="AC79" s="261"/>
      <c r="AD79" s="61">
        <v>30</v>
      </c>
      <c r="AE79" s="79">
        <v>30</v>
      </c>
      <c r="AF79" s="79">
        <v>5</v>
      </c>
      <c r="AG79" s="79">
        <v>35</v>
      </c>
      <c r="AH79" s="80">
        <v>4</v>
      </c>
      <c r="AI79" s="61">
        <v>45</v>
      </c>
      <c r="AJ79" s="79">
        <v>60</v>
      </c>
      <c r="AK79" s="79">
        <v>10</v>
      </c>
      <c r="AL79" s="79">
        <v>85</v>
      </c>
      <c r="AM79" s="80">
        <v>8</v>
      </c>
      <c r="AN79" s="20"/>
    </row>
    <row r="80" spans="1:44" ht="13.5" thickBot="1" x14ac:dyDescent="0.25">
      <c r="A80" s="177" t="s">
        <v>99</v>
      </c>
      <c r="B80" s="301" t="s">
        <v>80</v>
      </c>
      <c r="C80" s="191"/>
      <c r="D80" s="191"/>
      <c r="E80" s="191"/>
      <c r="F80" s="117"/>
      <c r="G80" s="117"/>
      <c r="H80" s="117"/>
      <c r="I80" s="192"/>
      <c r="J80" s="193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4"/>
      <c r="AI80" s="191"/>
      <c r="AJ80" s="191"/>
      <c r="AK80" s="191"/>
      <c r="AL80" s="191"/>
      <c r="AM80" s="194"/>
      <c r="AN80" s="181"/>
    </row>
    <row r="81" spans="1:42" x14ac:dyDescent="0.2">
      <c r="A81" s="35">
        <v>55</v>
      </c>
      <c r="B81" s="195" t="s">
        <v>81</v>
      </c>
      <c r="C81" s="9">
        <v>15</v>
      </c>
      <c r="D81" s="10">
        <v>0</v>
      </c>
      <c r="E81" s="25">
        <f>SUM(C81:D81)</f>
        <v>15</v>
      </c>
      <c r="F81" s="26">
        <v>20</v>
      </c>
      <c r="G81" s="260">
        <f>H81-F81</f>
        <v>30</v>
      </c>
      <c r="H81" s="260">
        <f>$B$8*I81</f>
        <v>50</v>
      </c>
      <c r="I81" s="259">
        <f>SUM(N81,S81,X81,AC81,AH81,AM81)</f>
        <v>2</v>
      </c>
      <c r="J81" s="183"/>
      <c r="K81" s="27"/>
      <c r="L81" s="86"/>
      <c r="M81" s="86"/>
      <c r="N81" s="184"/>
      <c r="O81" s="26"/>
      <c r="P81" s="27"/>
      <c r="Q81" s="86"/>
      <c r="R81" s="86"/>
      <c r="S81" s="184"/>
      <c r="T81" s="26"/>
      <c r="U81" s="27"/>
      <c r="V81" s="86"/>
      <c r="W81" s="86"/>
      <c r="X81" s="184"/>
      <c r="Y81" s="26"/>
      <c r="Z81" s="27"/>
      <c r="AA81" s="86"/>
      <c r="AB81" s="86"/>
      <c r="AC81" s="184"/>
      <c r="AD81" s="26"/>
      <c r="AE81" s="27"/>
      <c r="AF81" s="86"/>
      <c r="AG81" s="86"/>
      <c r="AH81" s="28"/>
      <c r="AI81" s="26">
        <v>15</v>
      </c>
      <c r="AJ81" s="27">
        <v>0</v>
      </c>
      <c r="AK81" s="86">
        <v>5</v>
      </c>
      <c r="AL81" s="86">
        <v>30</v>
      </c>
      <c r="AM81" s="28">
        <v>2</v>
      </c>
      <c r="AN81" s="196" t="s">
        <v>48</v>
      </c>
    </row>
    <row r="82" spans="1:42" ht="13.5" thickBot="1" x14ac:dyDescent="0.25">
      <c r="A82" s="35">
        <v>56</v>
      </c>
      <c r="B82" s="197" t="s">
        <v>82</v>
      </c>
      <c r="C82" s="9">
        <v>30</v>
      </c>
      <c r="D82" s="10">
        <v>60</v>
      </c>
      <c r="E82" s="25">
        <f>SUM(C82:D82)</f>
        <v>90</v>
      </c>
      <c r="F82" s="52">
        <v>100</v>
      </c>
      <c r="G82" s="53">
        <f>H82-F82</f>
        <v>150</v>
      </c>
      <c r="H82" s="53">
        <f>$B$8*I82</f>
        <v>250</v>
      </c>
      <c r="I82" s="54">
        <f>SUM(N82,S82,X82,AC82,AH82,AM82)</f>
        <v>10</v>
      </c>
      <c r="J82" s="190"/>
      <c r="K82" s="53"/>
      <c r="L82" s="116"/>
      <c r="M82" s="116"/>
      <c r="N82" s="198"/>
      <c r="O82" s="52"/>
      <c r="P82" s="53"/>
      <c r="Q82" s="116"/>
      <c r="R82" s="116"/>
      <c r="S82" s="198"/>
      <c r="T82" s="52"/>
      <c r="U82" s="53"/>
      <c r="V82" s="116"/>
      <c r="W82" s="116"/>
      <c r="X82" s="198"/>
      <c r="Y82" s="52"/>
      <c r="Z82" s="53"/>
      <c r="AA82" s="116"/>
      <c r="AB82" s="116"/>
      <c r="AC82" s="198"/>
      <c r="AD82" s="52">
        <v>15</v>
      </c>
      <c r="AE82" s="53">
        <v>30</v>
      </c>
      <c r="AF82" s="116">
        <v>5</v>
      </c>
      <c r="AG82" s="116">
        <v>50</v>
      </c>
      <c r="AH82" s="54">
        <v>4</v>
      </c>
      <c r="AI82" s="52">
        <v>15</v>
      </c>
      <c r="AJ82" s="53">
        <v>30</v>
      </c>
      <c r="AK82" s="116">
        <v>5</v>
      </c>
      <c r="AL82" s="116">
        <v>100</v>
      </c>
      <c r="AM82" s="54">
        <v>6</v>
      </c>
      <c r="AN82" s="188" t="s">
        <v>21</v>
      </c>
    </row>
    <row r="83" spans="1:42" ht="13.5" thickBot="1" x14ac:dyDescent="0.25">
      <c r="A83" s="35"/>
      <c r="B83" s="15" t="s">
        <v>25</v>
      </c>
      <c r="C83" s="119">
        <v>45</v>
      </c>
      <c r="D83" s="119">
        <v>60</v>
      </c>
      <c r="E83" s="119">
        <v>105</v>
      </c>
      <c r="F83" s="119">
        <f>SUM(F81:F82)</f>
        <v>120</v>
      </c>
      <c r="G83" s="119">
        <f>SUM(G81:G82)</f>
        <v>180</v>
      </c>
      <c r="H83" s="119">
        <f>$B$8*I83</f>
        <v>300</v>
      </c>
      <c r="I83" s="65">
        <v>12</v>
      </c>
      <c r="J83" s="119"/>
      <c r="K83" s="119"/>
      <c r="L83" s="119"/>
      <c r="M83" s="119"/>
      <c r="N83" s="65"/>
      <c r="O83" s="119"/>
      <c r="P83" s="119"/>
      <c r="Q83" s="119"/>
      <c r="R83" s="119"/>
      <c r="S83" s="65"/>
      <c r="T83" s="119"/>
      <c r="U83" s="119"/>
      <c r="V83" s="119"/>
      <c r="W83" s="119"/>
      <c r="X83" s="65"/>
      <c r="Y83" s="119"/>
      <c r="Z83" s="119"/>
      <c r="AA83" s="119"/>
      <c r="AB83" s="119"/>
      <c r="AC83" s="65"/>
      <c r="AD83" s="161">
        <f t="shared" ref="AD83:AM83" si="32">SUM(AD81:AD82)</f>
        <v>15</v>
      </c>
      <c r="AE83" s="161">
        <f t="shared" si="32"/>
        <v>30</v>
      </c>
      <c r="AF83" s="161">
        <f t="shared" si="32"/>
        <v>5</v>
      </c>
      <c r="AG83" s="161">
        <f t="shared" si="32"/>
        <v>50</v>
      </c>
      <c r="AH83" s="168">
        <f t="shared" si="32"/>
        <v>4</v>
      </c>
      <c r="AI83" s="161">
        <f t="shared" si="32"/>
        <v>30</v>
      </c>
      <c r="AJ83" s="161">
        <f t="shared" si="32"/>
        <v>30</v>
      </c>
      <c r="AK83" s="161">
        <f t="shared" si="32"/>
        <v>10</v>
      </c>
      <c r="AL83" s="161">
        <f t="shared" si="32"/>
        <v>130</v>
      </c>
      <c r="AM83" s="168">
        <f t="shared" si="32"/>
        <v>8</v>
      </c>
      <c r="AN83" s="119"/>
    </row>
    <row r="84" spans="1:42" ht="13.5" thickBot="1" x14ac:dyDescent="0.25">
      <c r="A84" s="35" t="s">
        <v>112</v>
      </c>
      <c r="B84" s="410" t="s">
        <v>108</v>
      </c>
      <c r="C84" s="395"/>
      <c r="D84" s="395"/>
      <c r="E84" s="395"/>
      <c r="F84" s="395"/>
      <c r="G84" s="395"/>
      <c r="H84" s="395"/>
      <c r="I84" s="411"/>
      <c r="J84" s="280"/>
      <c r="K84" s="281"/>
      <c r="L84" s="281"/>
      <c r="M84" s="281"/>
      <c r="N84" s="305"/>
      <c r="O84" s="281"/>
      <c r="P84" s="281"/>
      <c r="Q84" s="281"/>
      <c r="R84" s="281"/>
      <c r="S84" s="305"/>
      <c r="T84" s="281"/>
      <c r="U84" s="281"/>
      <c r="V84" s="281"/>
      <c r="W84" s="281"/>
      <c r="X84" s="305"/>
      <c r="Y84" s="281"/>
      <c r="Z84" s="281"/>
      <c r="AA84" s="281"/>
      <c r="AB84" s="281"/>
      <c r="AC84" s="305"/>
      <c r="AD84" s="306"/>
      <c r="AE84" s="306"/>
      <c r="AF84" s="306"/>
      <c r="AG84" s="306"/>
      <c r="AH84" s="307"/>
      <c r="AI84" s="306"/>
      <c r="AJ84" s="306"/>
      <c r="AK84" s="306"/>
      <c r="AL84" s="306"/>
      <c r="AM84" s="307"/>
      <c r="AN84" s="302"/>
    </row>
    <row r="85" spans="1:42" x14ac:dyDescent="0.2">
      <c r="A85" s="35">
        <v>55</v>
      </c>
      <c r="B85" s="317" t="s">
        <v>110</v>
      </c>
      <c r="C85" s="26">
        <v>15</v>
      </c>
      <c r="D85" s="27">
        <v>0</v>
      </c>
      <c r="E85" s="184">
        <v>15</v>
      </c>
      <c r="F85" s="183">
        <v>20</v>
      </c>
      <c r="G85" s="27">
        <v>30</v>
      </c>
      <c r="H85" s="27">
        <v>50</v>
      </c>
      <c r="I85" s="28">
        <v>2</v>
      </c>
      <c r="J85" s="26"/>
      <c r="K85" s="27"/>
      <c r="L85" s="27"/>
      <c r="M85" s="27"/>
      <c r="N85" s="309"/>
      <c r="O85" s="27"/>
      <c r="P85" s="27"/>
      <c r="Q85" s="27"/>
      <c r="R85" s="27"/>
      <c r="S85" s="309"/>
      <c r="T85" s="27"/>
      <c r="U85" s="27"/>
      <c r="V85" s="27"/>
      <c r="W85" s="27"/>
      <c r="X85" s="309"/>
      <c r="Y85" s="27"/>
      <c r="Z85" s="27"/>
      <c r="AA85" s="27"/>
      <c r="AB85" s="27"/>
      <c r="AC85" s="309"/>
      <c r="AD85" s="122"/>
      <c r="AE85" s="122"/>
      <c r="AF85" s="122"/>
      <c r="AG85" s="122"/>
      <c r="AH85" s="310"/>
      <c r="AI85" s="122">
        <v>15</v>
      </c>
      <c r="AJ85" s="122">
        <v>0</v>
      </c>
      <c r="AK85" s="122">
        <v>5</v>
      </c>
      <c r="AL85" s="122">
        <v>30</v>
      </c>
      <c r="AM85" s="310">
        <v>2</v>
      </c>
      <c r="AN85" s="314" t="s">
        <v>48</v>
      </c>
    </row>
    <row r="86" spans="1:42" ht="13.5" thickBot="1" x14ac:dyDescent="0.25">
      <c r="A86" s="35">
        <v>56</v>
      </c>
      <c r="B86" s="316" t="s">
        <v>109</v>
      </c>
      <c r="C86" s="52">
        <v>30</v>
      </c>
      <c r="D86" s="53">
        <v>90</v>
      </c>
      <c r="E86" s="198">
        <v>120</v>
      </c>
      <c r="F86" s="190">
        <v>135</v>
      </c>
      <c r="G86" s="53">
        <v>115</v>
      </c>
      <c r="H86" s="53">
        <v>250</v>
      </c>
      <c r="I86" s="54">
        <v>10</v>
      </c>
      <c r="J86" s="52"/>
      <c r="K86" s="53"/>
      <c r="L86" s="53"/>
      <c r="M86" s="53"/>
      <c r="N86" s="311"/>
      <c r="O86" s="53"/>
      <c r="P86" s="53"/>
      <c r="Q86" s="53"/>
      <c r="R86" s="53"/>
      <c r="S86" s="311"/>
      <c r="T86" s="53"/>
      <c r="U86" s="53"/>
      <c r="V86" s="53"/>
      <c r="W86" s="53"/>
      <c r="X86" s="311"/>
      <c r="Y86" s="53"/>
      <c r="Z86" s="53"/>
      <c r="AA86" s="53"/>
      <c r="AB86" s="53"/>
      <c r="AC86" s="311"/>
      <c r="AD86" s="296">
        <v>15</v>
      </c>
      <c r="AE86" s="296">
        <v>45</v>
      </c>
      <c r="AF86" s="296">
        <v>5</v>
      </c>
      <c r="AG86" s="296">
        <v>35</v>
      </c>
      <c r="AH86" s="312">
        <v>4</v>
      </c>
      <c r="AI86" s="296">
        <v>15</v>
      </c>
      <c r="AJ86" s="296">
        <v>45</v>
      </c>
      <c r="AK86" s="296">
        <v>10</v>
      </c>
      <c r="AL86" s="296">
        <v>80</v>
      </c>
      <c r="AM86" s="312">
        <v>6</v>
      </c>
      <c r="AN86" s="315" t="s">
        <v>21</v>
      </c>
    </row>
    <row r="87" spans="1:42" ht="13.5" thickBot="1" x14ac:dyDescent="0.25">
      <c r="A87" s="35"/>
      <c r="B87" s="262" t="s">
        <v>101</v>
      </c>
      <c r="C87" s="119">
        <v>45</v>
      </c>
      <c r="D87" s="281">
        <v>90</v>
      </c>
      <c r="E87" s="119">
        <v>135</v>
      </c>
      <c r="F87" s="119">
        <v>155</v>
      </c>
      <c r="G87" s="119">
        <v>145</v>
      </c>
      <c r="H87" s="119">
        <v>300</v>
      </c>
      <c r="I87" s="65">
        <v>12</v>
      </c>
      <c r="J87" s="119"/>
      <c r="K87" s="119"/>
      <c r="L87" s="119"/>
      <c r="M87" s="119"/>
      <c r="N87" s="65"/>
      <c r="O87" s="119"/>
      <c r="P87" s="119"/>
      <c r="Q87" s="119"/>
      <c r="R87" s="119"/>
      <c r="S87" s="65"/>
      <c r="T87" s="119"/>
      <c r="U87" s="119"/>
      <c r="V87" s="119"/>
      <c r="W87" s="119"/>
      <c r="X87" s="65"/>
      <c r="Y87" s="119"/>
      <c r="Z87" s="119"/>
      <c r="AA87" s="119"/>
      <c r="AB87" s="119"/>
      <c r="AC87" s="65"/>
      <c r="AD87" s="161">
        <f>SUM(AD85:AD86)</f>
        <v>15</v>
      </c>
      <c r="AE87" s="161">
        <f t="shared" ref="AE87:AM87" si="33">SUM(AE85:AE86)</f>
        <v>45</v>
      </c>
      <c r="AF87" s="161">
        <f t="shared" si="33"/>
        <v>5</v>
      </c>
      <c r="AG87" s="161">
        <f t="shared" si="33"/>
        <v>35</v>
      </c>
      <c r="AH87" s="313">
        <f t="shared" si="33"/>
        <v>4</v>
      </c>
      <c r="AI87" s="161">
        <f t="shared" si="33"/>
        <v>30</v>
      </c>
      <c r="AJ87" s="161">
        <f t="shared" si="33"/>
        <v>45</v>
      </c>
      <c r="AK87" s="161">
        <f t="shared" si="33"/>
        <v>15</v>
      </c>
      <c r="AL87" s="161">
        <f t="shared" si="33"/>
        <v>110</v>
      </c>
      <c r="AM87" s="313">
        <f t="shared" si="33"/>
        <v>8</v>
      </c>
      <c r="AN87" s="119"/>
    </row>
    <row r="88" spans="1:42" ht="13.5" thickBot="1" x14ac:dyDescent="0.25">
      <c r="A88" s="177" t="s">
        <v>113</v>
      </c>
      <c r="B88" s="271" t="s">
        <v>100</v>
      </c>
      <c r="C88" s="191"/>
      <c r="D88" s="191"/>
      <c r="E88" s="191"/>
      <c r="F88" s="117"/>
      <c r="G88" s="117"/>
      <c r="H88" s="117"/>
      <c r="I88" s="192"/>
      <c r="J88" s="193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4"/>
      <c r="AI88" s="191"/>
      <c r="AJ88" s="191"/>
      <c r="AK88" s="191"/>
      <c r="AL88" s="191"/>
      <c r="AM88" s="194"/>
      <c r="AN88" s="181"/>
    </row>
    <row r="89" spans="1:42" x14ac:dyDescent="0.2">
      <c r="A89" s="177">
        <v>55</v>
      </c>
      <c r="B89" s="195" t="s">
        <v>83</v>
      </c>
      <c r="C89" s="9">
        <v>15</v>
      </c>
      <c r="D89" s="10">
        <v>0</v>
      </c>
      <c r="E89" s="25">
        <f>SUM(C89:D89)</f>
        <v>15</v>
      </c>
      <c r="F89" s="26">
        <v>20</v>
      </c>
      <c r="G89" s="260">
        <f>H89-F89</f>
        <v>30</v>
      </c>
      <c r="H89" s="260">
        <f>$B$8*I89</f>
        <v>50</v>
      </c>
      <c r="I89" s="259">
        <f>SUM(N89,S89,X89,AC89,AH89,AM89)</f>
        <v>2</v>
      </c>
      <c r="J89" s="183"/>
      <c r="K89" s="27"/>
      <c r="L89" s="86"/>
      <c r="M89" s="86"/>
      <c r="N89" s="184"/>
      <c r="O89" s="26"/>
      <c r="P89" s="27"/>
      <c r="Q89" s="86"/>
      <c r="R89" s="86"/>
      <c r="S89" s="184"/>
      <c r="T89" s="26"/>
      <c r="U89" s="27"/>
      <c r="V89" s="86"/>
      <c r="W89" s="86"/>
      <c r="X89" s="184"/>
      <c r="Y89" s="26"/>
      <c r="Z89" s="27"/>
      <c r="AA89" s="86"/>
      <c r="AB89" s="86"/>
      <c r="AC89" s="184"/>
      <c r="AD89" s="26"/>
      <c r="AE89" s="27"/>
      <c r="AF89" s="86"/>
      <c r="AG89" s="86"/>
      <c r="AH89" s="28"/>
      <c r="AI89" s="26">
        <v>15</v>
      </c>
      <c r="AJ89" s="27">
        <v>0</v>
      </c>
      <c r="AK89" s="86">
        <v>5</v>
      </c>
      <c r="AL89" s="86">
        <v>30</v>
      </c>
      <c r="AM89" s="28">
        <v>2</v>
      </c>
      <c r="AN89" s="196" t="s">
        <v>48</v>
      </c>
    </row>
    <row r="90" spans="1:42" x14ac:dyDescent="0.2">
      <c r="A90" s="35" t="s">
        <v>134</v>
      </c>
      <c r="B90" s="276" t="s">
        <v>79</v>
      </c>
      <c r="C90" s="9">
        <v>60</v>
      </c>
      <c r="D90" s="10">
        <v>90</v>
      </c>
      <c r="E90" s="25">
        <v>150</v>
      </c>
      <c r="F90" s="118">
        <v>160</v>
      </c>
      <c r="G90" s="38">
        <v>90</v>
      </c>
      <c r="H90" s="38">
        <v>250</v>
      </c>
      <c r="I90" s="40">
        <v>10</v>
      </c>
      <c r="J90" s="277"/>
      <c r="K90" s="233"/>
      <c r="L90" s="51"/>
      <c r="M90" s="51"/>
      <c r="N90" s="278"/>
      <c r="O90" s="118"/>
      <c r="P90" s="233"/>
      <c r="Q90" s="51"/>
      <c r="R90" s="51"/>
      <c r="S90" s="278"/>
      <c r="T90" s="118"/>
      <c r="U90" s="233"/>
      <c r="V90" s="51"/>
      <c r="W90" s="51"/>
      <c r="X90" s="278"/>
      <c r="Y90" s="118"/>
      <c r="Z90" s="233"/>
      <c r="AA90" s="51"/>
      <c r="AB90" s="51"/>
      <c r="AC90" s="278"/>
      <c r="AD90" s="118">
        <v>30</v>
      </c>
      <c r="AE90" s="233">
        <v>30</v>
      </c>
      <c r="AF90" s="51">
        <v>5</v>
      </c>
      <c r="AG90" s="51">
        <v>35</v>
      </c>
      <c r="AH90" s="13">
        <v>4</v>
      </c>
      <c r="AI90" s="118">
        <v>30</v>
      </c>
      <c r="AJ90" s="233">
        <v>60</v>
      </c>
      <c r="AK90" s="51">
        <v>5</v>
      </c>
      <c r="AL90" s="51">
        <v>55</v>
      </c>
      <c r="AM90" s="13">
        <v>6</v>
      </c>
      <c r="AN90" s="279" t="s">
        <v>21</v>
      </c>
    </row>
    <row r="91" spans="1:42" ht="13.5" thickBot="1" x14ac:dyDescent="0.25">
      <c r="A91" s="35" t="s">
        <v>135</v>
      </c>
      <c r="B91" s="197" t="s">
        <v>82</v>
      </c>
      <c r="C91" s="9">
        <v>30</v>
      </c>
      <c r="D91" s="10">
        <v>60</v>
      </c>
      <c r="E91" s="51">
        <f>SUM(C91:D91)</f>
        <v>90</v>
      </c>
      <c r="F91" s="52">
        <v>100</v>
      </c>
      <c r="G91" s="53">
        <f>H91-F91</f>
        <v>150</v>
      </c>
      <c r="H91" s="53">
        <f>$B$8*I91</f>
        <v>250</v>
      </c>
      <c r="I91" s="54">
        <f>SUM(N91,S91,X91,AC91,AH91,AM91)</f>
        <v>10</v>
      </c>
      <c r="J91" s="190"/>
      <c r="K91" s="53"/>
      <c r="L91" s="116"/>
      <c r="M91" s="116"/>
      <c r="N91" s="198"/>
      <c r="O91" s="52"/>
      <c r="P91" s="53"/>
      <c r="Q91" s="116"/>
      <c r="R91" s="116"/>
      <c r="S91" s="198"/>
      <c r="T91" s="52"/>
      <c r="U91" s="53"/>
      <c r="V91" s="116"/>
      <c r="W91" s="116"/>
      <c r="X91" s="198"/>
      <c r="Y91" s="52"/>
      <c r="Z91" s="53"/>
      <c r="AA91" s="116"/>
      <c r="AB91" s="116"/>
      <c r="AC91" s="198"/>
      <c r="AD91" s="52">
        <v>15</v>
      </c>
      <c r="AE91" s="53">
        <v>30</v>
      </c>
      <c r="AF91" s="116">
        <v>5</v>
      </c>
      <c r="AG91" s="116">
        <v>50</v>
      </c>
      <c r="AH91" s="54">
        <v>4</v>
      </c>
      <c r="AI91" s="52">
        <v>15</v>
      </c>
      <c r="AJ91" s="53">
        <v>30</v>
      </c>
      <c r="AK91" s="116">
        <v>5</v>
      </c>
      <c r="AL91" s="116">
        <v>100</v>
      </c>
      <c r="AM91" s="54">
        <v>6</v>
      </c>
      <c r="AN91" s="188" t="s">
        <v>21</v>
      </c>
    </row>
    <row r="92" spans="1:42" ht="13.5" thickBot="1" x14ac:dyDescent="0.25">
      <c r="A92" s="35"/>
      <c r="B92" s="285" t="s">
        <v>103</v>
      </c>
      <c r="C92" s="61">
        <v>75</v>
      </c>
      <c r="D92" s="79">
        <v>90</v>
      </c>
      <c r="E92" s="275">
        <v>165</v>
      </c>
      <c r="F92" s="61">
        <v>180</v>
      </c>
      <c r="G92" s="79">
        <v>120</v>
      </c>
      <c r="H92" s="79">
        <v>300</v>
      </c>
      <c r="I92" s="282">
        <v>12</v>
      </c>
      <c r="J92" s="281"/>
      <c r="K92" s="281"/>
      <c r="L92" s="281"/>
      <c r="M92" s="281"/>
      <c r="N92" s="283"/>
      <c r="O92" s="280"/>
      <c r="P92" s="281"/>
      <c r="Q92" s="281"/>
      <c r="R92" s="281"/>
      <c r="S92" s="283"/>
      <c r="T92" s="280"/>
      <c r="U92" s="281"/>
      <c r="V92" s="281"/>
      <c r="W92" s="281"/>
      <c r="X92" s="283"/>
      <c r="Y92" s="280"/>
      <c r="Z92" s="281"/>
      <c r="AA92" s="281"/>
      <c r="AB92" s="281"/>
      <c r="AC92" s="283"/>
      <c r="AD92" s="280"/>
      <c r="AE92" s="281"/>
      <c r="AF92" s="281"/>
      <c r="AG92" s="281"/>
      <c r="AH92" s="282"/>
      <c r="AI92" s="280">
        <f>SUM(AI89:AI90)</f>
        <v>45</v>
      </c>
      <c r="AJ92" s="280">
        <f t="shared" ref="AJ92:AM92" si="34">SUM(AJ89:AJ90)</f>
        <v>60</v>
      </c>
      <c r="AK92" s="280">
        <f t="shared" si="34"/>
        <v>10</v>
      </c>
      <c r="AL92" s="280">
        <f t="shared" si="34"/>
        <v>85</v>
      </c>
      <c r="AM92" s="324">
        <f t="shared" si="34"/>
        <v>8</v>
      </c>
      <c r="AN92" s="284"/>
    </row>
    <row r="93" spans="1:42" ht="13.5" thickBot="1" x14ac:dyDescent="0.25">
      <c r="A93" s="35"/>
      <c r="B93" s="274" t="s">
        <v>102</v>
      </c>
      <c r="C93" s="119">
        <v>45</v>
      </c>
      <c r="D93" s="119">
        <v>60</v>
      </c>
      <c r="E93" s="119">
        <v>105</v>
      </c>
      <c r="F93" s="119">
        <v>120</v>
      </c>
      <c r="G93" s="119">
        <v>180</v>
      </c>
      <c r="H93" s="119">
        <f>$B$8*I93</f>
        <v>300</v>
      </c>
      <c r="I93" s="65">
        <v>12</v>
      </c>
      <c r="J93" s="119"/>
      <c r="K93" s="119"/>
      <c r="L93" s="119"/>
      <c r="M93" s="119"/>
      <c r="N93" s="65"/>
      <c r="O93" s="119"/>
      <c r="P93" s="119"/>
      <c r="Q93" s="119"/>
      <c r="R93" s="119"/>
      <c r="S93" s="65"/>
      <c r="T93" s="119"/>
      <c r="U93" s="119"/>
      <c r="V93" s="119"/>
      <c r="W93" s="119"/>
      <c r="X93" s="65"/>
      <c r="Y93" s="119"/>
      <c r="Z93" s="119"/>
      <c r="AA93" s="119"/>
      <c r="AB93" s="119"/>
      <c r="AC93" s="65"/>
      <c r="AD93" s="161">
        <f t="shared" ref="AD93:AH93" si="35">SUM(AD89:AD91)</f>
        <v>45</v>
      </c>
      <c r="AE93" s="161">
        <f t="shared" si="35"/>
        <v>60</v>
      </c>
      <c r="AF93" s="161">
        <f t="shared" si="35"/>
        <v>10</v>
      </c>
      <c r="AG93" s="161">
        <f t="shared" si="35"/>
        <v>85</v>
      </c>
      <c r="AH93" s="168">
        <f t="shared" si="35"/>
        <v>8</v>
      </c>
      <c r="AI93" s="161">
        <f>SUM(AI89,AI91)</f>
        <v>30</v>
      </c>
      <c r="AJ93" s="161">
        <f>SUM(AJ89,AJ91)</f>
        <v>30</v>
      </c>
      <c r="AK93" s="161">
        <f>SUM(AK89,AK91)</f>
        <v>10</v>
      </c>
      <c r="AL93" s="161">
        <f>SUM(AL89,AL91)</f>
        <v>130</v>
      </c>
      <c r="AM93" s="168">
        <f>SUM(AM89, AM91)</f>
        <v>8</v>
      </c>
      <c r="AN93" s="119"/>
    </row>
    <row r="94" spans="1:42" ht="13.5" customHeight="1" thickBot="1" x14ac:dyDescent="0.25">
      <c r="A94" s="408" t="s">
        <v>138</v>
      </c>
      <c r="B94" s="409"/>
      <c r="C94" s="61">
        <f>C13+C25+C37+C51+C59+C74+C79</f>
        <v>525</v>
      </c>
      <c r="D94" s="61">
        <f>D13+D25+D37+D51+D59+D74+D79</f>
        <v>2280</v>
      </c>
      <c r="E94" s="61">
        <f>E13+E25+E37+E51+E59+E74+E79</f>
        <v>2805</v>
      </c>
      <c r="F94" s="61">
        <f>F13+F25+F37+F51+F59+F74+F79</f>
        <v>3210</v>
      </c>
      <c r="G94" s="61">
        <f t="shared" ref="G94:AM94" si="36">G13+G25+G37+G51+G59+G74+G79</f>
        <v>1815</v>
      </c>
      <c r="H94" s="61">
        <f t="shared" si="36"/>
        <v>5025</v>
      </c>
      <c r="I94" s="327">
        <f t="shared" si="36"/>
        <v>201</v>
      </c>
      <c r="J94" s="61">
        <f t="shared" si="36"/>
        <v>150</v>
      </c>
      <c r="K94" s="61">
        <f t="shared" si="36"/>
        <v>315</v>
      </c>
      <c r="L94" s="61">
        <f t="shared" si="36"/>
        <v>65</v>
      </c>
      <c r="M94" s="61">
        <f t="shared" si="36"/>
        <v>395</v>
      </c>
      <c r="N94" s="327">
        <f t="shared" si="36"/>
        <v>37</v>
      </c>
      <c r="O94" s="61">
        <f t="shared" si="36"/>
        <v>75</v>
      </c>
      <c r="P94" s="61">
        <f t="shared" si="36"/>
        <v>430</v>
      </c>
      <c r="Q94" s="61">
        <f t="shared" si="36"/>
        <v>85</v>
      </c>
      <c r="R94" s="61">
        <f t="shared" si="36"/>
        <v>285</v>
      </c>
      <c r="S94" s="327">
        <f t="shared" si="36"/>
        <v>35</v>
      </c>
      <c r="T94" s="61">
        <f t="shared" si="36"/>
        <v>45</v>
      </c>
      <c r="U94" s="61">
        <f t="shared" si="36"/>
        <v>485</v>
      </c>
      <c r="V94" s="61">
        <f t="shared" si="36"/>
        <v>75</v>
      </c>
      <c r="W94" s="61">
        <f t="shared" si="36"/>
        <v>320</v>
      </c>
      <c r="X94" s="327">
        <f t="shared" si="36"/>
        <v>37</v>
      </c>
      <c r="Y94" s="61">
        <f t="shared" si="36"/>
        <v>45</v>
      </c>
      <c r="Z94" s="61">
        <f t="shared" si="36"/>
        <v>320</v>
      </c>
      <c r="AA94" s="61">
        <f t="shared" si="36"/>
        <v>55</v>
      </c>
      <c r="AB94" s="61">
        <f t="shared" si="36"/>
        <v>355</v>
      </c>
      <c r="AC94" s="327">
        <f t="shared" si="36"/>
        <v>31</v>
      </c>
      <c r="AD94" s="61">
        <f t="shared" si="36"/>
        <v>105</v>
      </c>
      <c r="AE94" s="61">
        <f t="shared" si="36"/>
        <v>420</v>
      </c>
      <c r="AF94" s="61">
        <f t="shared" si="36"/>
        <v>70</v>
      </c>
      <c r="AG94" s="61">
        <f t="shared" si="36"/>
        <v>180</v>
      </c>
      <c r="AH94" s="327">
        <f t="shared" si="36"/>
        <v>31</v>
      </c>
      <c r="AI94" s="61">
        <f t="shared" si="36"/>
        <v>105</v>
      </c>
      <c r="AJ94" s="61">
        <f t="shared" si="36"/>
        <v>310</v>
      </c>
      <c r="AK94" s="61">
        <f t="shared" si="36"/>
        <v>55</v>
      </c>
      <c r="AL94" s="61">
        <f t="shared" si="36"/>
        <v>280</v>
      </c>
      <c r="AM94" s="327">
        <f t="shared" si="36"/>
        <v>30</v>
      </c>
      <c r="AN94" s="272"/>
      <c r="AP94" s="289"/>
    </row>
    <row r="95" spans="1:42" ht="13.9" customHeight="1" thickBot="1" x14ac:dyDescent="0.25">
      <c r="A95" s="408" t="s">
        <v>139</v>
      </c>
      <c r="B95" s="409"/>
      <c r="C95" s="61">
        <f>C13+C25+C37+C51+C59+C74+C83</f>
        <v>495</v>
      </c>
      <c r="D95" s="61">
        <f>D13+D25+D37+D51+D59+D74+D83</f>
        <v>2250</v>
      </c>
      <c r="E95" s="61">
        <f>E13+E25+E37+E51+E59+E74+E83</f>
        <v>2745</v>
      </c>
      <c r="F95" s="61">
        <f>F13+F25+F37+F51+F59+F74+F83</f>
        <v>3150</v>
      </c>
      <c r="G95" s="61">
        <f t="shared" ref="G95:AM95" si="37">G13+G25+G37+G51+G59+G74+G83</f>
        <v>1875</v>
      </c>
      <c r="H95" s="61">
        <f t="shared" si="37"/>
        <v>5025</v>
      </c>
      <c r="I95" s="327">
        <f t="shared" si="37"/>
        <v>201</v>
      </c>
      <c r="J95" s="61">
        <f t="shared" si="37"/>
        <v>150</v>
      </c>
      <c r="K95" s="61">
        <f t="shared" si="37"/>
        <v>315</v>
      </c>
      <c r="L95" s="61">
        <f t="shared" si="37"/>
        <v>65</v>
      </c>
      <c r="M95" s="61">
        <f t="shared" si="37"/>
        <v>395</v>
      </c>
      <c r="N95" s="327">
        <f t="shared" si="37"/>
        <v>37</v>
      </c>
      <c r="O95" s="61">
        <f t="shared" si="37"/>
        <v>75</v>
      </c>
      <c r="P95" s="61">
        <f t="shared" si="37"/>
        <v>430</v>
      </c>
      <c r="Q95" s="61">
        <f t="shared" si="37"/>
        <v>85</v>
      </c>
      <c r="R95" s="61">
        <f t="shared" si="37"/>
        <v>285</v>
      </c>
      <c r="S95" s="327">
        <f t="shared" si="37"/>
        <v>35</v>
      </c>
      <c r="T95" s="61">
        <f t="shared" si="37"/>
        <v>45</v>
      </c>
      <c r="U95" s="61">
        <f t="shared" si="37"/>
        <v>485</v>
      </c>
      <c r="V95" s="61">
        <f t="shared" si="37"/>
        <v>75</v>
      </c>
      <c r="W95" s="61">
        <f t="shared" si="37"/>
        <v>320</v>
      </c>
      <c r="X95" s="327">
        <f t="shared" si="37"/>
        <v>37</v>
      </c>
      <c r="Y95" s="61">
        <f t="shared" si="37"/>
        <v>45</v>
      </c>
      <c r="Z95" s="61">
        <f t="shared" si="37"/>
        <v>320</v>
      </c>
      <c r="AA95" s="61">
        <f t="shared" si="37"/>
        <v>55</v>
      </c>
      <c r="AB95" s="61">
        <f t="shared" si="37"/>
        <v>355</v>
      </c>
      <c r="AC95" s="327">
        <f t="shared" si="37"/>
        <v>31</v>
      </c>
      <c r="AD95" s="61">
        <f t="shared" si="37"/>
        <v>90</v>
      </c>
      <c r="AE95" s="61">
        <f t="shared" si="37"/>
        <v>420</v>
      </c>
      <c r="AF95" s="61">
        <f t="shared" si="37"/>
        <v>70</v>
      </c>
      <c r="AG95" s="61">
        <f t="shared" si="37"/>
        <v>195</v>
      </c>
      <c r="AH95" s="327">
        <f t="shared" si="37"/>
        <v>31</v>
      </c>
      <c r="AI95" s="61">
        <f t="shared" si="37"/>
        <v>90</v>
      </c>
      <c r="AJ95" s="61">
        <f t="shared" si="37"/>
        <v>280</v>
      </c>
      <c r="AK95" s="61">
        <f t="shared" si="37"/>
        <v>55</v>
      </c>
      <c r="AL95" s="61">
        <f t="shared" si="37"/>
        <v>325</v>
      </c>
      <c r="AM95" s="327">
        <f t="shared" si="37"/>
        <v>30</v>
      </c>
      <c r="AN95" s="272"/>
      <c r="AP95" s="289"/>
    </row>
    <row r="96" spans="1:42" ht="22.5" customHeight="1" thickBot="1" x14ac:dyDescent="0.25">
      <c r="A96" s="408" t="s">
        <v>140</v>
      </c>
      <c r="B96" s="409"/>
      <c r="C96" s="303">
        <f>SUM(C13,C25,C37,C51,C59,C74,C87)</f>
        <v>495</v>
      </c>
      <c r="D96" s="303">
        <f>SUM(D13,D25,D37,D51,D59,D74,D87)</f>
        <v>2280</v>
      </c>
      <c r="E96" s="303">
        <f>SUM(E13,E25,E37,E51,E59,E74,E87)</f>
        <v>2775</v>
      </c>
      <c r="F96" s="303">
        <f>SUM(F13,F25,F37,F51,F59,F74,F87)</f>
        <v>3185</v>
      </c>
      <c r="G96" s="303">
        <f t="shared" ref="G96:AM96" si="38">SUM(G13,G25,G37,G51,G59,G74,G87)</f>
        <v>1840</v>
      </c>
      <c r="H96" s="303">
        <f t="shared" si="38"/>
        <v>5025</v>
      </c>
      <c r="I96" s="304">
        <f t="shared" si="38"/>
        <v>201</v>
      </c>
      <c r="J96" s="303">
        <f t="shared" si="38"/>
        <v>150</v>
      </c>
      <c r="K96" s="303">
        <f t="shared" si="38"/>
        <v>315</v>
      </c>
      <c r="L96" s="303">
        <f t="shared" si="38"/>
        <v>65</v>
      </c>
      <c r="M96" s="303">
        <f t="shared" si="38"/>
        <v>395</v>
      </c>
      <c r="N96" s="304">
        <f t="shared" si="38"/>
        <v>37</v>
      </c>
      <c r="O96" s="303">
        <f t="shared" si="38"/>
        <v>75</v>
      </c>
      <c r="P96" s="303">
        <f t="shared" si="38"/>
        <v>430</v>
      </c>
      <c r="Q96" s="303">
        <f t="shared" si="38"/>
        <v>85</v>
      </c>
      <c r="R96" s="303">
        <f t="shared" si="38"/>
        <v>285</v>
      </c>
      <c r="S96" s="304">
        <f t="shared" si="38"/>
        <v>35</v>
      </c>
      <c r="T96" s="303">
        <f t="shared" si="38"/>
        <v>45</v>
      </c>
      <c r="U96" s="303">
        <f t="shared" si="38"/>
        <v>485</v>
      </c>
      <c r="V96" s="303">
        <f t="shared" si="38"/>
        <v>75</v>
      </c>
      <c r="W96" s="303">
        <f t="shared" si="38"/>
        <v>320</v>
      </c>
      <c r="X96" s="304">
        <f t="shared" si="38"/>
        <v>37</v>
      </c>
      <c r="Y96" s="303">
        <f t="shared" si="38"/>
        <v>45</v>
      </c>
      <c r="Z96" s="303">
        <f t="shared" si="38"/>
        <v>320</v>
      </c>
      <c r="AA96" s="303">
        <f t="shared" si="38"/>
        <v>55</v>
      </c>
      <c r="AB96" s="303">
        <f t="shared" si="38"/>
        <v>355</v>
      </c>
      <c r="AC96" s="304">
        <f t="shared" si="38"/>
        <v>31</v>
      </c>
      <c r="AD96" s="303">
        <f t="shared" si="38"/>
        <v>90</v>
      </c>
      <c r="AE96" s="303">
        <f t="shared" si="38"/>
        <v>435</v>
      </c>
      <c r="AF96" s="303">
        <f t="shared" si="38"/>
        <v>70</v>
      </c>
      <c r="AG96" s="303">
        <f t="shared" si="38"/>
        <v>180</v>
      </c>
      <c r="AH96" s="304">
        <f t="shared" si="38"/>
        <v>31</v>
      </c>
      <c r="AI96" s="303">
        <f t="shared" si="38"/>
        <v>90</v>
      </c>
      <c r="AJ96" s="303">
        <f t="shared" si="38"/>
        <v>295</v>
      </c>
      <c r="AK96" s="303">
        <f t="shared" si="38"/>
        <v>60</v>
      </c>
      <c r="AL96" s="303">
        <f t="shared" si="38"/>
        <v>305</v>
      </c>
      <c r="AM96" s="304">
        <f t="shared" si="38"/>
        <v>30</v>
      </c>
      <c r="AN96" s="119"/>
    </row>
    <row r="97" spans="1:40" x14ac:dyDescent="0.2">
      <c r="A97" s="215"/>
      <c r="B97" s="215"/>
      <c r="C97" s="66"/>
      <c r="D97" s="66"/>
      <c r="E97" s="66"/>
      <c r="F97" s="66"/>
      <c r="G97" s="66"/>
      <c r="H97" s="66"/>
      <c r="I97" s="216"/>
      <c r="J97" s="66"/>
      <c r="K97" s="66"/>
      <c r="L97" s="66"/>
      <c r="M97" s="66"/>
      <c r="N97" s="216"/>
      <c r="O97" s="66"/>
      <c r="P97" s="66"/>
      <c r="Q97" s="66"/>
      <c r="R97" s="66"/>
      <c r="S97" s="216"/>
      <c r="T97" s="66"/>
      <c r="U97" s="66"/>
      <c r="V97" s="66"/>
      <c r="W97" s="66"/>
      <c r="X97" s="216"/>
      <c r="Y97" s="66"/>
      <c r="Z97" s="66"/>
      <c r="AA97" s="66"/>
      <c r="AB97" s="66"/>
      <c r="AC97" s="216"/>
      <c r="AD97" s="66"/>
      <c r="AE97" s="66"/>
      <c r="AF97" s="66"/>
      <c r="AG97" s="66"/>
      <c r="AH97" s="216"/>
      <c r="AI97" s="66"/>
      <c r="AJ97" s="66"/>
      <c r="AK97" s="66"/>
      <c r="AL97" s="66"/>
      <c r="AM97" s="216"/>
      <c r="AN97" s="66"/>
    </row>
    <row r="98" spans="1:40" ht="13.5" thickBot="1" x14ac:dyDescent="0.25">
      <c r="B98" s="223"/>
      <c r="F98" s="224"/>
      <c r="G98" s="224"/>
      <c r="H98" s="224"/>
      <c r="I98" s="225"/>
    </row>
    <row r="99" spans="1:40" ht="16.5" customHeight="1" x14ac:dyDescent="0.2">
      <c r="A99" s="217"/>
      <c r="B99" s="218"/>
      <c r="C99" s="219"/>
      <c r="D99" s="220"/>
      <c r="E99" s="220"/>
      <c r="F99" s="220"/>
      <c r="G99" s="415" t="s">
        <v>90</v>
      </c>
      <c r="H99" s="387" t="s">
        <v>88</v>
      </c>
      <c r="I99" s="388"/>
      <c r="J99" s="379">
        <v>6</v>
      </c>
      <c r="K99" s="380"/>
      <c r="L99" s="380"/>
      <c r="M99" s="380"/>
      <c r="N99" s="380"/>
      <c r="O99" s="380">
        <v>6</v>
      </c>
      <c r="P99" s="380"/>
      <c r="Q99" s="380"/>
      <c r="R99" s="380"/>
      <c r="S99" s="380"/>
      <c r="T99" s="380">
        <v>8</v>
      </c>
      <c r="U99" s="380"/>
      <c r="V99" s="380"/>
      <c r="W99" s="380"/>
      <c r="X99" s="380"/>
      <c r="Y99" s="380">
        <v>8</v>
      </c>
      <c r="Z99" s="380"/>
      <c r="AA99" s="380"/>
      <c r="AB99" s="380"/>
      <c r="AC99" s="380"/>
      <c r="AD99" s="380">
        <v>8</v>
      </c>
      <c r="AE99" s="380"/>
      <c r="AF99" s="380"/>
      <c r="AG99" s="380"/>
      <c r="AH99" s="380"/>
      <c r="AI99" s="380">
        <v>9</v>
      </c>
      <c r="AJ99" s="380"/>
      <c r="AK99" s="380"/>
      <c r="AL99" s="380"/>
      <c r="AM99" s="380"/>
      <c r="AN99" s="221">
        <f>SUM(J99:AM99)</f>
        <v>45</v>
      </c>
    </row>
    <row r="100" spans="1:40" ht="18" customHeight="1" thickBot="1" x14ac:dyDescent="0.25">
      <c r="A100" s="217"/>
      <c r="B100" s="218"/>
      <c r="C100" s="219"/>
      <c r="D100" s="220"/>
      <c r="E100" s="220"/>
      <c r="F100" s="220"/>
      <c r="G100" s="415"/>
      <c r="H100" s="381" t="s">
        <v>89</v>
      </c>
      <c r="I100" s="382"/>
      <c r="J100" s="383">
        <v>1</v>
      </c>
      <c r="K100" s="384"/>
      <c r="L100" s="384"/>
      <c r="M100" s="384"/>
      <c r="N100" s="384"/>
      <c r="O100" s="384">
        <v>4</v>
      </c>
      <c r="P100" s="384"/>
      <c r="Q100" s="384"/>
      <c r="R100" s="384"/>
      <c r="S100" s="384"/>
      <c r="T100" s="384">
        <v>3</v>
      </c>
      <c r="U100" s="384"/>
      <c r="V100" s="384"/>
      <c r="W100" s="384"/>
      <c r="X100" s="384"/>
      <c r="Y100" s="384">
        <v>3</v>
      </c>
      <c r="Z100" s="384"/>
      <c r="AA100" s="384"/>
      <c r="AB100" s="384"/>
      <c r="AC100" s="384"/>
      <c r="AD100" s="384">
        <v>3</v>
      </c>
      <c r="AE100" s="384"/>
      <c r="AF100" s="384"/>
      <c r="AG100" s="384"/>
      <c r="AH100" s="384"/>
      <c r="AI100" s="384">
        <v>2</v>
      </c>
      <c r="AJ100" s="384"/>
      <c r="AK100" s="384"/>
      <c r="AL100" s="384"/>
      <c r="AM100" s="384"/>
      <c r="AN100" s="222">
        <f>SUM(J100:AM100)</f>
        <v>16</v>
      </c>
    </row>
    <row r="101" spans="1:40" x14ac:dyDescent="0.2">
      <c r="F101" s="224"/>
      <c r="G101" s="224"/>
      <c r="H101" s="224"/>
      <c r="I101" s="225"/>
    </row>
    <row r="102" spans="1:40" x14ac:dyDescent="0.2">
      <c r="F102" s="224"/>
      <c r="G102" s="224"/>
      <c r="H102" s="224"/>
      <c r="I102" s="225"/>
    </row>
    <row r="103" spans="1:40" x14ac:dyDescent="0.2">
      <c r="B103" s="377" t="s">
        <v>91</v>
      </c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</row>
    <row r="104" spans="1:40" x14ac:dyDescent="0.2"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377"/>
      <c r="AN104" s="377"/>
    </row>
    <row r="105" spans="1:40" x14ac:dyDescent="0.2">
      <c r="B105" s="226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3"/>
      <c r="AF105" s="223"/>
      <c r="AG105" s="223"/>
      <c r="AH105" s="223"/>
      <c r="AI105" s="223"/>
      <c r="AJ105" s="228"/>
      <c r="AK105" s="228"/>
      <c r="AL105" s="228"/>
    </row>
    <row r="106" spans="1:40" x14ac:dyDescent="0.2">
      <c r="AD106" s="223"/>
      <c r="AE106" s="223"/>
      <c r="AF106" s="223"/>
      <c r="AG106" s="223"/>
      <c r="AH106" s="223"/>
      <c r="AI106" s="223"/>
    </row>
  </sheetData>
  <mergeCells count="44">
    <mergeCell ref="B103:AN103"/>
    <mergeCell ref="B104:AN104"/>
    <mergeCell ref="AD99:AH99"/>
    <mergeCell ref="AI99:AM99"/>
    <mergeCell ref="H100:I100"/>
    <mergeCell ref="J100:N100"/>
    <mergeCell ref="O100:S100"/>
    <mergeCell ref="T100:X100"/>
    <mergeCell ref="Y100:AC100"/>
    <mergeCell ref="AD100:AH100"/>
    <mergeCell ref="Y99:AC99"/>
    <mergeCell ref="AI100:AM100"/>
    <mergeCell ref="G99:G100"/>
    <mergeCell ref="H99:I99"/>
    <mergeCell ref="J99:N99"/>
    <mergeCell ref="O99:S99"/>
    <mergeCell ref="A95:B95"/>
    <mergeCell ref="J7:N7"/>
    <mergeCell ref="O7:S7"/>
    <mergeCell ref="T7:X7"/>
    <mergeCell ref="T99:X99"/>
    <mergeCell ref="B84:I84"/>
    <mergeCell ref="A96:B96"/>
    <mergeCell ref="B52:I52"/>
    <mergeCell ref="J52:AN52"/>
    <mergeCell ref="A94:B94"/>
    <mergeCell ref="AN6:AN8"/>
    <mergeCell ref="C7:C8"/>
    <mergeCell ref="D7:D8"/>
    <mergeCell ref="E7:E8"/>
    <mergeCell ref="B38:AN38"/>
    <mergeCell ref="A1:AN1"/>
    <mergeCell ref="A2:AN2"/>
    <mergeCell ref="A3:AN3"/>
    <mergeCell ref="A4:AN4"/>
    <mergeCell ref="C6:E6"/>
    <mergeCell ref="F6:F8"/>
    <mergeCell ref="G6:G8"/>
    <mergeCell ref="H6:H8"/>
    <mergeCell ref="I6:I8"/>
    <mergeCell ref="J6:AM6"/>
    <mergeCell ref="Y7:AC7"/>
    <mergeCell ref="AD7:AH7"/>
    <mergeCell ref="AI7:AM7"/>
  </mergeCells>
  <pageMargins left="0.44" right="0.39" top="0.75" bottom="0.75" header="0.3" footer="0.3"/>
  <pageSetup paperSize="9" scale="7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WF I st. I rok 2018</vt:lpstr>
      <vt:lpstr>WF SM I st. I rok 2018 </vt:lpstr>
      <vt:lpstr>'WF SM I st. I rok 2018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Małgorzata Derzechowska</cp:lastModifiedBy>
  <cp:lastPrinted>2019-09-17T16:26:09Z</cp:lastPrinted>
  <dcterms:created xsi:type="dcterms:W3CDTF">2018-06-20T17:57:31Z</dcterms:created>
  <dcterms:modified xsi:type="dcterms:W3CDTF">2019-10-29T09:28:51Z</dcterms:modified>
</cp:coreProperties>
</file>