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derzechowska\Desktop\uchwała 66 od nowa\"/>
    </mc:Choice>
  </mc:AlternateContent>
  <bookViews>
    <workbookView xWindow="0" yWindow="0" windowWidth="24000" windowHeight="9600" activeTab="2"/>
  </bookViews>
  <sheets>
    <sheet name="Program  II st. s." sheetId="1" r:id="rId1"/>
    <sheet name="Arkusz2" sheetId="2" r:id="rId2"/>
    <sheet name="Przedmioty do wyboru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3" i="1" l="1"/>
  <c r="R53" i="1"/>
  <c r="N53" i="1"/>
  <c r="J53" i="1"/>
  <c r="W46" i="2" l="1"/>
  <c r="U46" i="2"/>
  <c r="T46" i="2"/>
  <c r="S46" i="2"/>
  <c r="Q46" i="2"/>
  <c r="P46" i="2"/>
  <c r="O46" i="2"/>
  <c r="M46" i="2"/>
  <c r="L46" i="2"/>
  <c r="K46" i="2"/>
  <c r="I46" i="2"/>
  <c r="H46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3" i="2"/>
  <c r="F43" i="2"/>
  <c r="D43" i="2"/>
  <c r="C43" i="2"/>
  <c r="G42" i="2"/>
  <c r="F42" i="2"/>
  <c r="D42" i="2"/>
  <c r="C42" i="2"/>
  <c r="G41" i="2"/>
  <c r="F41" i="2"/>
  <c r="D41" i="2"/>
  <c r="E41" i="2" s="1"/>
  <c r="C41" i="2"/>
  <c r="G40" i="2"/>
  <c r="F40" i="2"/>
  <c r="F44" i="2" s="1"/>
  <c r="D40" i="2"/>
  <c r="C40" i="2"/>
  <c r="G37" i="2"/>
  <c r="F37" i="2"/>
  <c r="D37" i="2"/>
  <c r="E37" i="2" s="1"/>
  <c r="C37" i="2"/>
  <c r="G36" i="2"/>
  <c r="F36" i="2"/>
  <c r="E36" i="2"/>
  <c r="D36" i="2"/>
  <c r="C36" i="2"/>
  <c r="G35" i="2"/>
  <c r="F35" i="2"/>
  <c r="D35" i="2"/>
  <c r="C35" i="2"/>
  <c r="G34" i="2"/>
  <c r="F34" i="2"/>
  <c r="D34" i="2"/>
  <c r="C34" i="2"/>
  <c r="G33" i="2"/>
  <c r="F33" i="2"/>
  <c r="D33" i="2"/>
  <c r="E33" i="2" s="1"/>
  <c r="C33" i="2"/>
  <c r="G32" i="2"/>
  <c r="F32" i="2"/>
  <c r="D32" i="2"/>
  <c r="C32" i="2"/>
  <c r="G31" i="2"/>
  <c r="F31" i="2"/>
  <c r="D31" i="2"/>
  <c r="C31" i="2"/>
  <c r="G30" i="2"/>
  <c r="F30" i="2"/>
  <c r="D30" i="2"/>
  <c r="C30" i="2"/>
  <c r="G29" i="2"/>
  <c r="F29" i="2"/>
  <c r="D29" i="2"/>
  <c r="C29" i="2"/>
  <c r="G28" i="2"/>
  <c r="F28" i="2"/>
  <c r="D28" i="2"/>
  <c r="C28" i="2"/>
  <c r="G27" i="2"/>
  <c r="F27" i="2"/>
  <c r="D27" i="2"/>
  <c r="C27" i="2"/>
  <c r="G26" i="2"/>
  <c r="F26" i="2"/>
  <c r="D26" i="2"/>
  <c r="C26" i="2"/>
  <c r="G25" i="2"/>
  <c r="F25" i="2"/>
  <c r="D25" i="2"/>
  <c r="E25" i="2" s="1"/>
  <c r="C25" i="2"/>
  <c r="G24" i="2"/>
  <c r="F24" i="2"/>
  <c r="D24" i="2"/>
  <c r="C24" i="2"/>
  <c r="E24" i="2" s="1"/>
  <c r="G23" i="2"/>
  <c r="F23" i="2"/>
  <c r="D23" i="2"/>
  <c r="C23" i="2"/>
  <c r="G22" i="2"/>
  <c r="F22" i="2"/>
  <c r="D22" i="2"/>
  <c r="C22" i="2"/>
  <c r="G21" i="2"/>
  <c r="F21" i="2"/>
  <c r="D21" i="2"/>
  <c r="C21" i="2"/>
  <c r="G20" i="2"/>
  <c r="F20" i="2"/>
  <c r="D20" i="2"/>
  <c r="C20" i="2"/>
  <c r="E20" i="2" s="1"/>
  <c r="G17" i="2"/>
  <c r="F17" i="2"/>
  <c r="D17" i="2"/>
  <c r="C17" i="2"/>
  <c r="E17" i="2" s="1"/>
  <c r="G16" i="2"/>
  <c r="F16" i="2"/>
  <c r="D16" i="2"/>
  <c r="C16" i="2"/>
  <c r="G15" i="2"/>
  <c r="F15" i="2"/>
  <c r="D15" i="2"/>
  <c r="C15" i="2"/>
  <c r="E15" i="2" s="1"/>
  <c r="G14" i="2"/>
  <c r="F14" i="2"/>
  <c r="D14" i="2"/>
  <c r="C14" i="2"/>
  <c r="E14" i="2" s="1"/>
  <c r="G13" i="2"/>
  <c r="F13" i="2"/>
  <c r="D13" i="2"/>
  <c r="C13" i="2"/>
  <c r="E13" i="2" s="1"/>
  <c r="G12" i="2"/>
  <c r="F12" i="2"/>
  <c r="D12" i="2"/>
  <c r="C12" i="2"/>
  <c r="G11" i="2"/>
  <c r="F11" i="2"/>
  <c r="D11" i="2"/>
  <c r="C11" i="2"/>
  <c r="E11" i="2" s="1"/>
  <c r="G10" i="2"/>
  <c r="F10" i="2"/>
  <c r="D10" i="2"/>
  <c r="C10" i="2"/>
  <c r="G9" i="2"/>
  <c r="F9" i="2"/>
  <c r="D9" i="2"/>
  <c r="C9" i="2"/>
  <c r="G8" i="2"/>
  <c r="F8" i="2"/>
  <c r="D8" i="2"/>
  <c r="C8" i="2"/>
  <c r="G5" i="2"/>
  <c r="G6" i="2" s="1"/>
  <c r="F5" i="2"/>
  <c r="F6" i="2" s="1"/>
  <c r="D5" i="2"/>
  <c r="D6" i="2" s="1"/>
  <c r="C5" i="2"/>
  <c r="E8" i="2" l="1"/>
  <c r="E42" i="2"/>
  <c r="H47" i="2"/>
  <c r="L47" i="2"/>
  <c r="E28" i="2"/>
  <c r="E30" i="2"/>
  <c r="E31" i="2"/>
  <c r="E32" i="2"/>
  <c r="G44" i="2"/>
  <c r="F38" i="2"/>
  <c r="F18" i="2"/>
  <c r="E12" i="2"/>
  <c r="G38" i="2"/>
  <c r="E29" i="2"/>
  <c r="E34" i="2"/>
  <c r="E35" i="2"/>
  <c r="E5" i="2"/>
  <c r="E6" i="2" s="1"/>
  <c r="G18" i="2"/>
  <c r="E16" i="2"/>
  <c r="C38" i="2"/>
  <c r="E23" i="2"/>
  <c r="E40" i="2"/>
  <c r="C18" i="2"/>
  <c r="E10" i="2"/>
  <c r="D38" i="2"/>
  <c r="E26" i="2"/>
  <c r="E27" i="2"/>
  <c r="D44" i="2"/>
  <c r="E43" i="2"/>
  <c r="P47" i="2"/>
  <c r="T47" i="2"/>
  <c r="F46" i="2"/>
  <c r="F45" i="2"/>
  <c r="G45" i="2"/>
  <c r="C44" i="2"/>
  <c r="C6" i="2"/>
  <c r="C45" i="2" s="1"/>
  <c r="E9" i="2"/>
  <c r="D18" i="2"/>
  <c r="E22" i="2"/>
  <c r="E21" i="2"/>
  <c r="V52" i="1"/>
  <c r="R52" i="1"/>
  <c r="N52" i="1"/>
  <c r="J52" i="1"/>
  <c r="F50" i="1"/>
  <c r="F48" i="1"/>
  <c r="F49" i="1"/>
  <c r="F47" i="1"/>
  <c r="F4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8" i="1"/>
  <c r="F25" i="1"/>
  <c r="F17" i="1"/>
  <c r="F18" i="1"/>
  <c r="F19" i="1"/>
  <c r="F20" i="1"/>
  <c r="F21" i="1"/>
  <c r="F22" i="1"/>
  <c r="F23" i="1"/>
  <c r="F24" i="1"/>
  <c r="F16" i="1"/>
  <c r="F13" i="1"/>
  <c r="F14" i="1" s="1"/>
  <c r="W53" i="1"/>
  <c r="U53" i="1"/>
  <c r="T53" i="1"/>
  <c r="S53" i="1"/>
  <c r="Q53" i="1"/>
  <c r="P53" i="1"/>
  <c r="O53" i="1"/>
  <c r="M53" i="1"/>
  <c r="L53" i="1"/>
  <c r="I53" i="1"/>
  <c r="K53" i="1"/>
  <c r="H53" i="1"/>
  <c r="H55" i="1" s="1"/>
  <c r="W52" i="1"/>
  <c r="U52" i="1"/>
  <c r="T52" i="1"/>
  <c r="S52" i="1"/>
  <c r="Q52" i="1"/>
  <c r="P52" i="1"/>
  <c r="O52" i="1"/>
  <c r="M52" i="1"/>
  <c r="L52" i="1"/>
  <c r="K52" i="1"/>
  <c r="I52" i="1"/>
  <c r="H52" i="1"/>
  <c r="H54" i="1" s="1"/>
  <c r="G50" i="1"/>
  <c r="D50" i="1"/>
  <c r="C50" i="1"/>
  <c r="G49" i="1"/>
  <c r="D49" i="1"/>
  <c r="C49" i="1"/>
  <c r="G48" i="1"/>
  <c r="D48" i="1"/>
  <c r="C48" i="1"/>
  <c r="G47" i="1"/>
  <c r="D47" i="1"/>
  <c r="C47" i="1"/>
  <c r="G44" i="1"/>
  <c r="D44" i="1"/>
  <c r="C44" i="1"/>
  <c r="G43" i="1"/>
  <c r="D43" i="1"/>
  <c r="C43" i="1"/>
  <c r="G42" i="1"/>
  <c r="D42" i="1"/>
  <c r="C42" i="1"/>
  <c r="G41" i="1"/>
  <c r="D41" i="1"/>
  <c r="C41" i="1"/>
  <c r="G40" i="1"/>
  <c r="D40" i="1"/>
  <c r="C40" i="1"/>
  <c r="G39" i="1"/>
  <c r="D39" i="1"/>
  <c r="C39" i="1"/>
  <c r="G38" i="1"/>
  <c r="D38" i="1"/>
  <c r="C38" i="1"/>
  <c r="G37" i="1"/>
  <c r="D37" i="1"/>
  <c r="C37" i="1"/>
  <c r="G36" i="1"/>
  <c r="D36" i="1"/>
  <c r="C36" i="1"/>
  <c r="G35" i="1"/>
  <c r="D35" i="1"/>
  <c r="C35" i="1"/>
  <c r="G34" i="1"/>
  <c r="D34" i="1"/>
  <c r="C34" i="1"/>
  <c r="G33" i="1"/>
  <c r="D33" i="1"/>
  <c r="C33" i="1"/>
  <c r="G32" i="1"/>
  <c r="D32" i="1"/>
  <c r="C32" i="1"/>
  <c r="G31" i="1"/>
  <c r="D31" i="1"/>
  <c r="C31" i="1"/>
  <c r="G30" i="1"/>
  <c r="D30" i="1"/>
  <c r="C30" i="1"/>
  <c r="G29" i="1"/>
  <c r="D29" i="1"/>
  <c r="C29" i="1"/>
  <c r="G28" i="1"/>
  <c r="D28" i="1"/>
  <c r="C28" i="1"/>
  <c r="G25" i="1"/>
  <c r="D25" i="1"/>
  <c r="C25" i="1"/>
  <c r="G24" i="1"/>
  <c r="D24" i="1"/>
  <c r="C24" i="1"/>
  <c r="G23" i="1"/>
  <c r="D23" i="1"/>
  <c r="C23" i="1"/>
  <c r="G22" i="1"/>
  <c r="D22" i="1"/>
  <c r="C22" i="1"/>
  <c r="G21" i="1"/>
  <c r="D21" i="1"/>
  <c r="C21" i="1"/>
  <c r="G20" i="1"/>
  <c r="D20" i="1"/>
  <c r="C20" i="1"/>
  <c r="G19" i="1"/>
  <c r="D19" i="1"/>
  <c r="C19" i="1"/>
  <c r="G18" i="1"/>
  <c r="D18" i="1"/>
  <c r="C18" i="1"/>
  <c r="G17" i="1"/>
  <c r="D17" i="1"/>
  <c r="C17" i="1"/>
  <c r="G16" i="1"/>
  <c r="D16" i="1"/>
  <c r="C16" i="1"/>
  <c r="G13" i="1"/>
  <c r="G14" i="1" s="1"/>
  <c r="D13" i="1"/>
  <c r="D14" i="1" s="1"/>
  <c r="C13" i="1"/>
  <c r="C14" i="1" s="1"/>
  <c r="P55" i="1" l="1"/>
  <c r="D46" i="2"/>
  <c r="X47" i="2"/>
  <c r="E44" i="2"/>
  <c r="E46" i="2" s="1"/>
  <c r="G46" i="2"/>
  <c r="E18" i="2"/>
  <c r="T55" i="1"/>
  <c r="T54" i="1"/>
  <c r="P54" i="1"/>
  <c r="E38" i="2"/>
  <c r="D45" i="2"/>
  <c r="E45" i="2" s="1"/>
  <c r="L54" i="1"/>
  <c r="L55" i="1"/>
  <c r="C46" i="2"/>
  <c r="F51" i="1"/>
  <c r="F45" i="1"/>
  <c r="F26" i="1"/>
  <c r="E18" i="1"/>
  <c r="E22" i="1"/>
  <c r="E32" i="1"/>
  <c r="E36" i="1"/>
  <c r="E40" i="1"/>
  <c r="E43" i="1"/>
  <c r="E44" i="1"/>
  <c r="E50" i="1"/>
  <c r="E19" i="1"/>
  <c r="E23" i="1"/>
  <c r="E29" i="1"/>
  <c r="E33" i="1"/>
  <c r="E37" i="1"/>
  <c r="E41" i="1"/>
  <c r="D26" i="1"/>
  <c r="D51" i="1"/>
  <c r="E49" i="1"/>
  <c r="G26" i="1"/>
  <c r="C45" i="1"/>
  <c r="G51" i="1"/>
  <c r="E17" i="1"/>
  <c r="E21" i="1"/>
  <c r="E25" i="1"/>
  <c r="D45" i="1"/>
  <c r="E31" i="1"/>
  <c r="E35" i="1"/>
  <c r="E39" i="1"/>
  <c r="E48" i="1"/>
  <c r="C26" i="1"/>
  <c r="E20" i="1"/>
  <c r="E24" i="1"/>
  <c r="G45" i="1"/>
  <c r="E30" i="1"/>
  <c r="E34" i="1"/>
  <c r="E38" i="1"/>
  <c r="E42" i="1"/>
  <c r="C51" i="1"/>
  <c r="E13" i="1"/>
  <c r="E14" i="1" s="1"/>
  <c r="E16" i="1"/>
  <c r="E28" i="1"/>
  <c r="E47" i="1"/>
  <c r="X54" i="1" l="1"/>
  <c r="F52" i="1"/>
  <c r="F53" i="1"/>
  <c r="D53" i="1"/>
  <c r="D52" i="1"/>
  <c r="C52" i="1"/>
  <c r="G53" i="1"/>
  <c r="G52" i="1"/>
  <c r="C53" i="1"/>
  <c r="X55" i="1"/>
  <c r="E51" i="1"/>
  <c r="E45" i="1"/>
  <c r="E26" i="1"/>
  <c r="E52" i="1" l="1"/>
  <c r="E53" i="1"/>
</calcChain>
</file>

<file path=xl/sharedStrings.xml><?xml version="1.0" encoding="utf-8"?>
<sst xmlns="http://schemas.openxmlformats.org/spreadsheetml/2006/main" count="353" uniqueCount="184">
  <si>
    <r>
      <t>Kierunek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TURYSTYKA I REKREACJA - studia drugiego stopnia stacjonarne</t>
    </r>
  </si>
  <si>
    <t>Lp.</t>
  </si>
  <si>
    <t>Przedmiot</t>
  </si>
  <si>
    <t>Semestry</t>
  </si>
  <si>
    <t>I</t>
  </si>
  <si>
    <t>II</t>
  </si>
  <si>
    <t>III</t>
  </si>
  <si>
    <t>IV</t>
  </si>
  <si>
    <t>Forma zalicz.</t>
  </si>
  <si>
    <t>Liczba tygodni</t>
  </si>
  <si>
    <t xml:space="preserve">W </t>
  </si>
  <si>
    <t>Ćw</t>
  </si>
  <si>
    <t>Og</t>
  </si>
  <si>
    <t>ECTS</t>
  </si>
  <si>
    <t>W</t>
  </si>
  <si>
    <t>PRZEDMIOTY OGÓLNE</t>
  </si>
  <si>
    <t>1.</t>
  </si>
  <si>
    <t>Język obcy /do wyboru/</t>
  </si>
  <si>
    <r>
      <t xml:space="preserve">Z 1,2,3; </t>
    </r>
    <r>
      <rPr>
        <b/>
        <sz val="7"/>
        <rFont val="Arial"/>
        <family val="2"/>
        <charset val="238"/>
      </rPr>
      <t>E 3</t>
    </r>
  </si>
  <si>
    <t>RAZEM</t>
  </si>
  <si>
    <t>PRZEDMIOTY PODSTAWOWE</t>
  </si>
  <si>
    <t>2.</t>
  </si>
  <si>
    <t>Wiedza o kulturze</t>
  </si>
  <si>
    <r>
      <t xml:space="preserve">Z 2,3;  </t>
    </r>
    <r>
      <rPr>
        <b/>
        <sz val="8"/>
        <rFont val="Arial"/>
        <family val="2"/>
        <charset val="238"/>
      </rPr>
      <t>E 3</t>
    </r>
  </si>
  <si>
    <t>3.</t>
  </si>
  <si>
    <t>Socjologia czasu wolnego</t>
  </si>
  <si>
    <t>Z2</t>
  </si>
  <si>
    <t>4.</t>
  </si>
  <si>
    <t>Regiony turystyczne</t>
  </si>
  <si>
    <r>
      <t xml:space="preserve"> Z2;    </t>
    </r>
    <r>
      <rPr>
        <b/>
        <sz val="8"/>
        <rFont val="Arial"/>
        <family val="2"/>
        <charset val="238"/>
      </rPr>
      <t xml:space="preserve"> E 2</t>
    </r>
  </si>
  <si>
    <t>5.</t>
  </si>
  <si>
    <t>Sposoby finansowania dzialalnosci w TiR</t>
  </si>
  <si>
    <r>
      <t xml:space="preserve">Z 1      </t>
    </r>
    <r>
      <rPr>
        <b/>
        <sz val="8"/>
        <rFont val="Arial"/>
        <family val="2"/>
        <charset val="238"/>
      </rPr>
      <t xml:space="preserve"> E1</t>
    </r>
  </si>
  <si>
    <t>6.</t>
  </si>
  <si>
    <t>Podstawy statystyki</t>
  </si>
  <si>
    <t>Z 2       E2</t>
  </si>
  <si>
    <t>7.</t>
  </si>
  <si>
    <t>Mediacje</t>
  </si>
  <si>
    <t>Z 1</t>
  </si>
  <si>
    <t>8.</t>
  </si>
  <si>
    <t>Do wyboru: Odnowa biologiczna / Uzdrowiska polskie</t>
  </si>
  <si>
    <t>Z 3</t>
  </si>
  <si>
    <t>9.</t>
  </si>
  <si>
    <t>Wych. zdrowotne i promocja zdrowia</t>
  </si>
  <si>
    <r>
      <t xml:space="preserve">Z2;      </t>
    </r>
    <r>
      <rPr>
        <b/>
        <sz val="8"/>
        <rFont val="Arial"/>
        <family val="2"/>
        <charset val="238"/>
      </rPr>
      <t xml:space="preserve"> E 2</t>
    </r>
  </si>
  <si>
    <t>10.</t>
  </si>
  <si>
    <t>Elementy przyrodoznastwa w TiR</t>
  </si>
  <si>
    <t>Z 4</t>
  </si>
  <si>
    <t>11.</t>
  </si>
  <si>
    <t>Relacje kulturowe w turystyce</t>
  </si>
  <si>
    <t>RAZEM: 2- 11</t>
  </si>
  <si>
    <t>PRZEDMIOTY KIERUNKOWE</t>
  </si>
  <si>
    <t>12.</t>
  </si>
  <si>
    <t>Informatyka w turystyce i rekr.</t>
  </si>
  <si>
    <t>13.</t>
  </si>
  <si>
    <t>Regionalne strategie turystyczne</t>
  </si>
  <si>
    <t>14.</t>
  </si>
  <si>
    <t>Marketing usług turyst. i rekr.</t>
  </si>
  <si>
    <r>
      <t xml:space="preserve">Z4;      </t>
    </r>
    <r>
      <rPr>
        <b/>
        <sz val="8"/>
        <rFont val="Arial"/>
        <family val="2"/>
        <charset val="238"/>
      </rPr>
      <t xml:space="preserve"> E4</t>
    </r>
  </si>
  <si>
    <t>15.</t>
  </si>
  <si>
    <t>Specjalizacja (wybór)</t>
  </si>
  <si>
    <r>
      <t xml:space="preserve"> Z2,3,4; </t>
    </r>
    <r>
      <rPr>
        <b/>
        <sz val="8"/>
        <rFont val="Arial"/>
        <family val="2"/>
        <charset val="238"/>
      </rPr>
      <t>E 4</t>
    </r>
  </si>
  <si>
    <t>16.</t>
  </si>
  <si>
    <t>Turystyka aktywna i kwalifikowana</t>
  </si>
  <si>
    <r>
      <t xml:space="preserve">Z1;      </t>
    </r>
    <r>
      <rPr>
        <b/>
        <sz val="8"/>
        <rFont val="Arial"/>
        <family val="2"/>
        <charset val="238"/>
      </rPr>
      <t>E 1</t>
    </r>
  </si>
  <si>
    <t>17.</t>
  </si>
  <si>
    <t>Fizjologia wysiłku</t>
  </si>
  <si>
    <r>
      <t xml:space="preserve">Z1;    </t>
    </r>
    <r>
      <rPr>
        <b/>
        <sz val="8"/>
        <rFont val="Arial"/>
        <family val="2"/>
        <charset val="238"/>
      </rPr>
      <t xml:space="preserve"> E 1</t>
    </r>
  </si>
  <si>
    <t>18.</t>
  </si>
  <si>
    <t>Medycyna w turystyce i rekreacji</t>
  </si>
  <si>
    <t>19.</t>
  </si>
  <si>
    <t>Biznes w TiR</t>
  </si>
  <si>
    <r>
      <t xml:space="preserve">Z 2       </t>
    </r>
    <r>
      <rPr>
        <b/>
        <sz val="8"/>
        <rFont val="Arial"/>
        <family val="2"/>
        <charset val="238"/>
      </rPr>
      <t>E2</t>
    </r>
  </si>
  <si>
    <t>20.</t>
  </si>
  <si>
    <t>Rozwój zrównoważony obszarów turystycznych</t>
  </si>
  <si>
    <t>Z 2</t>
  </si>
  <si>
    <t>21.</t>
  </si>
  <si>
    <t>Turystyka międzynarodowa - uwar. Ekonomiczne</t>
  </si>
  <si>
    <t>22.</t>
  </si>
  <si>
    <t>Planowanie przestrzeni tir</t>
  </si>
  <si>
    <t>23.</t>
  </si>
  <si>
    <t>Animacja w "wellness i SPA"</t>
  </si>
  <si>
    <t xml:space="preserve">Z 3      </t>
  </si>
  <si>
    <t>24.</t>
  </si>
  <si>
    <t>Do wyboru: Turystyka / Rekreacja ON</t>
  </si>
  <si>
    <r>
      <t xml:space="preserve">Z3;     </t>
    </r>
    <r>
      <rPr>
        <b/>
        <sz val="8"/>
        <rFont val="Arial"/>
        <family val="2"/>
        <charset val="238"/>
      </rPr>
      <t>E 3</t>
    </r>
  </si>
  <si>
    <t>25.</t>
  </si>
  <si>
    <t>Do wyboru: Wybrane zagadnienia teorii rekreacji / turystyki</t>
  </si>
  <si>
    <t>26.</t>
  </si>
  <si>
    <t xml:space="preserve"> Seminarium magisterskie (wybór)</t>
  </si>
  <si>
    <t>Z2,Z3</t>
  </si>
  <si>
    <t>27.</t>
  </si>
  <si>
    <t>Indywidualne zajęcia seminaryjne#</t>
  </si>
  <si>
    <t>28.</t>
  </si>
  <si>
    <t>PRAKTYKI po 1,2,3 sem</t>
  </si>
  <si>
    <t>Z1,2,3,</t>
  </si>
  <si>
    <t>29.</t>
  </si>
  <si>
    <t>E 4</t>
  </si>
  <si>
    <t>RAZEM: 12 - 29</t>
  </si>
  <si>
    <t>WYCHOWANIE FIZYCZNE</t>
  </si>
  <si>
    <t>30.</t>
  </si>
  <si>
    <t>Wybrane formy plenerowej rekreacji przygodowej (outdoor)</t>
  </si>
  <si>
    <t>31.</t>
  </si>
  <si>
    <t>Drużynowe gry polskie /Trening funkcjonalny</t>
  </si>
  <si>
    <t>32.</t>
  </si>
  <si>
    <t>Siatkówka plażowa / Badminton</t>
  </si>
  <si>
    <t>33.</t>
  </si>
  <si>
    <t>Relaksacja i taneczne formy wypoczynku/ Drużynowe gry rekreacyjne</t>
  </si>
  <si>
    <t>RAZEM: 30 - 33</t>
  </si>
  <si>
    <t>OBCIĄŻENIE SEMESTRALNE:</t>
  </si>
  <si>
    <t>RAZEM: 1 - 33 bez praktyk</t>
  </si>
  <si>
    <t xml:space="preserve">RAZEM: 1 - 33 z praktykami </t>
  </si>
  <si>
    <t>KONS</t>
  </si>
  <si>
    <t>Ćwiczenia</t>
  </si>
  <si>
    <t>Praca magisterska</t>
  </si>
  <si>
    <t>OBCIĄŻENIE SEMESTRALNE BEZ PRAKTYK:</t>
  </si>
  <si>
    <t>OBCIĄŻENIE SEMESTRALNE Z PRAKTYKAMI:</t>
  </si>
  <si>
    <t>Relaksacja i taneczne formy wypoczynku / Badminton</t>
  </si>
  <si>
    <t>Siatkówka plażowa/ Drużynowe gry rekreacyjne</t>
  </si>
  <si>
    <t>Rok</t>
  </si>
  <si>
    <t>Semestr</t>
  </si>
  <si>
    <t>Forma zajęć</t>
  </si>
  <si>
    <t>Liczba godzin</t>
  </si>
  <si>
    <t>Zakład realizujący</t>
  </si>
  <si>
    <t>Wykład, ćwiczenia</t>
  </si>
  <si>
    <t>Wybrane zagadnienia z teorii rekreacji</t>
  </si>
  <si>
    <t>ZTR</t>
  </si>
  <si>
    <t>Wybrane zagadnienia z teorii turystyki</t>
  </si>
  <si>
    <t>ZTT</t>
  </si>
  <si>
    <t>Język obcy do wyboru</t>
  </si>
  <si>
    <t>Język angielski</t>
  </si>
  <si>
    <t>PJO</t>
  </si>
  <si>
    <t>Język niemiecki</t>
  </si>
  <si>
    <t>Język rosyjski</t>
  </si>
  <si>
    <t>Język hiszpański</t>
  </si>
  <si>
    <t>Język włoski</t>
  </si>
  <si>
    <t>Wykład</t>
  </si>
  <si>
    <t>Seminarium magisterskie</t>
  </si>
  <si>
    <t>ZPSKwT, ZTR, ZMR, ZOiZ</t>
  </si>
  <si>
    <t>Drużynowe gry polskie</t>
  </si>
  <si>
    <t>ZAFTR</t>
  </si>
  <si>
    <t>Trening funkcjonalny</t>
  </si>
  <si>
    <t>ZMR</t>
  </si>
  <si>
    <t>Specjalizacja</t>
  </si>
  <si>
    <t>Trener personalny</t>
  </si>
  <si>
    <t>Kinezygerontoprofilaktyka</t>
  </si>
  <si>
    <t>Menadżer rekreacji</t>
  </si>
  <si>
    <t>ZOiZ</t>
  </si>
  <si>
    <t>Menadżer turystyki</t>
  </si>
  <si>
    <t>Trener czasu wolnego</t>
  </si>
  <si>
    <t>ZPSKwT</t>
  </si>
  <si>
    <t>Turystyka międzynarodowa</t>
  </si>
  <si>
    <t>Wykład I, ćwiczenia</t>
  </si>
  <si>
    <t>Rekreacja osób niepełnosprawnych</t>
  </si>
  <si>
    <t>Turystyka osób niepełnosprawnych</t>
  </si>
  <si>
    <t>ZMT</t>
  </si>
  <si>
    <t>Wykład II, ćwiczenia</t>
  </si>
  <si>
    <t>Uzdrowiska polskie</t>
  </si>
  <si>
    <t>Odnowa biologiczna</t>
  </si>
  <si>
    <t>Siatkówka plażowa</t>
  </si>
  <si>
    <t>Badminton</t>
  </si>
  <si>
    <t>Relaksacja i taneczne formy wypoczynku</t>
  </si>
  <si>
    <t>Drużynowe gry rekreacyjne</t>
  </si>
  <si>
    <t>PROGRAM STUDIÓW W SYSTEMIE ECTS OBOWIĄZUJĄCY OD ROKU AKAD. 2019/2020</t>
  </si>
  <si>
    <t>ZO1,2;E3</t>
  </si>
  <si>
    <t>ZO2, E3</t>
  </si>
  <si>
    <t>ZO2</t>
  </si>
  <si>
    <t>E2</t>
  </si>
  <si>
    <t>E1</t>
  </si>
  <si>
    <t>ZO1</t>
  </si>
  <si>
    <t>ZO3</t>
  </si>
  <si>
    <t>ZO4</t>
  </si>
  <si>
    <t>E4</t>
  </si>
  <si>
    <t>ZO2,3;E4</t>
  </si>
  <si>
    <t>E3</t>
  </si>
  <si>
    <t>ZO1,2,3</t>
  </si>
  <si>
    <t>Seminarium magisterskie (wybór)</t>
  </si>
  <si>
    <t>ZBO2,3</t>
  </si>
  <si>
    <t>Zatwierdzony uchwałą Rady Wydziału nr 12 z dnia 16 kwietnia 2019</t>
  </si>
  <si>
    <t xml:space="preserve">Załącznik nr 1 do uchwały nr 12 RW TiR </t>
  </si>
  <si>
    <t>do Uchwały Senatu AWF Warszawa</t>
  </si>
  <si>
    <t>66/2018/2019 z dnia 17.07.2019 r.</t>
  </si>
  <si>
    <t>Załącznik 6</t>
  </si>
  <si>
    <t>Załącznik 6a do Uchwały Senatu AWF Warszawa 66/2018/2019 z dnia 17.07.2019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</si>
</sst>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6" tint="0.59999389629810485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7"/>
      </patternFill>
    </fill>
  </fills>
  <borders count="1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4">
    <xf numFmtId="0" fontId="0" fillId="0" borderId="0" xfId="0"/>
    <xf numFmtId="0" fontId="0" fillId="0" borderId="0" xfId="1" applyFont="1"/>
    <xf numFmtId="0" fontId="7" fillId="2" borderId="8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1" fillId="4" borderId="2" xfId="2" applyFont="1" applyFill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7" xfId="1" applyFont="1" applyBorder="1" applyAlignment="1">
      <alignment vertical="center"/>
    </xf>
    <xf numFmtId="0" fontId="9" fillId="2" borderId="19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" fillId="4" borderId="5" xfId="2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13" fillId="3" borderId="29" xfId="1" applyFont="1" applyFill="1" applyBorder="1" applyAlignment="1">
      <alignment horizontal="center" vertical="center"/>
    </xf>
    <xf numFmtId="0" fontId="13" fillId="7" borderId="30" xfId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center"/>
    </xf>
    <xf numFmtId="0" fontId="8" fillId="8" borderId="1" xfId="1" applyFont="1" applyFill="1" applyBorder="1" applyAlignment="1">
      <alignment vertical="center" wrapText="1"/>
    </xf>
    <xf numFmtId="0" fontId="7" fillId="11" borderId="50" xfId="1" applyFont="1" applyFill="1" applyBorder="1" applyAlignment="1">
      <alignment horizontal="center" vertical="center"/>
    </xf>
    <xf numFmtId="0" fontId="9" fillId="11" borderId="7" xfId="1" applyFont="1" applyFill="1" applyBorder="1" applyAlignment="1">
      <alignment horizontal="center" vertical="center"/>
    </xf>
    <xf numFmtId="0" fontId="9" fillId="11" borderId="52" xfId="1" applyFont="1" applyFill="1" applyBorder="1" applyAlignment="1">
      <alignment horizontal="center" vertical="center"/>
    </xf>
    <xf numFmtId="0" fontId="13" fillId="11" borderId="54" xfId="1" applyFont="1" applyFill="1" applyBorder="1" applyAlignment="1">
      <alignment horizontal="center" vertical="center"/>
    </xf>
    <xf numFmtId="0" fontId="9" fillId="12" borderId="7" xfId="1" applyFont="1" applyFill="1" applyBorder="1" applyAlignment="1">
      <alignment horizontal="center" vertical="center"/>
    </xf>
    <xf numFmtId="0" fontId="9" fillId="12" borderId="5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" fillId="7" borderId="49" xfId="2" applyFont="1" applyFill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1" fillId="0" borderId="58" xfId="1" applyFont="1" applyBorder="1"/>
    <xf numFmtId="0" fontId="1" fillId="12" borderId="58" xfId="1" applyFont="1" applyFill="1" applyBorder="1"/>
    <xf numFmtId="0" fontId="9" fillId="12" borderId="41" xfId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13" borderId="8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14" borderId="8" xfId="1" applyFont="1" applyFill="1" applyBorder="1" applyAlignment="1">
      <alignment horizontal="center" vertical="center"/>
    </xf>
    <xf numFmtId="0" fontId="7" fillId="14" borderId="50" xfId="1" applyFont="1" applyFill="1" applyBorder="1" applyAlignment="1">
      <alignment horizontal="center" vertical="center"/>
    </xf>
    <xf numFmtId="0" fontId="7" fillId="15" borderId="9" xfId="1" applyFont="1" applyFill="1" applyBorder="1" applyAlignment="1">
      <alignment horizontal="center" vertical="center"/>
    </xf>
    <xf numFmtId="0" fontId="7" fillId="13" borderId="10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vertical="center"/>
    </xf>
    <xf numFmtId="0" fontId="9" fillId="13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9" fillId="14" borderId="1" xfId="1" applyFont="1" applyFill="1" applyBorder="1" applyAlignment="1">
      <alignment horizontal="center" vertical="center"/>
    </xf>
    <xf numFmtId="0" fontId="9" fillId="14" borderId="7" xfId="1" applyFont="1" applyFill="1" applyBorder="1" applyAlignment="1">
      <alignment horizontal="center" vertical="center"/>
    </xf>
    <xf numFmtId="0" fontId="9" fillId="15" borderId="2" xfId="1" applyFont="1" applyFill="1" applyBorder="1" applyAlignment="1">
      <alignment horizontal="center" vertical="center"/>
    </xf>
    <xf numFmtId="0" fontId="9" fillId="8" borderId="13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9" fillId="8" borderId="7" xfId="1" applyFont="1" applyFill="1" applyBorder="1" applyAlignment="1">
      <alignment horizontal="center"/>
    </xf>
    <xf numFmtId="0" fontId="9" fillId="8" borderId="2" xfId="1" applyFont="1" applyFill="1" applyBorder="1" applyAlignment="1">
      <alignment horizontal="center"/>
    </xf>
    <xf numFmtId="0" fontId="9" fillId="13" borderId="4" xfId="1" applyFont="1" applyFill="1" applyBorder="1" applyAlignment="1">
      <alignment horizontal="center" vertical="center"/>
    </xf>
    <xf numFmtId="0" fontId="9" fillId="8" borderId="7" xfId="1" applyFont="1" applyFill="1" applyBorder="1" applyAlignment="1">
      <alignment horizontal="center" vertical="center"/>
    </xf>
    <xf numFmtId="0" fontId="9" fillId="15" borderId="14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horizontal="center" vertical="center"/>
    </xf>
    <xf numFmtId="0" fontId="14" fillId="8" borderId="18" xfId="1" applyFont="1" applyFill="1" applyBorder="1" applyAlignment="1">
      <alignment horizontal="center" vertical="center"/>
    </xf>
    <xf numFmtId="0" fontId="14" fillId="8" borderId="0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left" vertical="center"/>
    </xf>
    <xf numFmtId="0" fontId="14" fillId="8" borderId="12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left" vertical="center"/>
    </xf>
    <xf numFmtId="0" fontId="9" fillId="13" borderId="21" xfId="1" applyFont="1" applyFill="1" applyBorder="1" applyAlignment="1">
      <alignment horizontal="center" vertical="center"/>
    </xf>
    <xf numFmtId="0" fontId="9" fillId="14" borderId="21" xfId="1" applyFont="1" applyFill="1" applyBorder="1" applyAlignment="1">
      <alignment horizontal="center" vertical="center"/>
    </xf>
    <xf numFmtId="0" fontId="9" fillId="14" borderId="52" xfId="1" applyFont="1" applyFill="1" applyBorder="1" applyAlignment="1">
      <alignment horizontal="center" vertical="center"/>
    </xf>
    <xf numFmtId="0" fontId="1" fillId="15" borderId="2" xfId="2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left" vertical="center"/>
    </xf>
    <xf numFmtId="0" fontId="8" fillId="8" borderId="7" xfId="1" applyFont="1" applyFill="1" applyBorder="1" applyAlignment="1">
      <alignment vertical="center"/>
    </xf>
    <xf numFmtId="0" fontId="9" fillId="13" borderId="19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center" vertical="center"/>
    </xf>
    <xf numFmtId="0" fontId="9" fillId="8" borderId="52" xfId="1" applyFont="1" applyFill="1" applyBorder="1" applyAlignment="1">
      <alignment horizontal="center" vertical="center"/>
    </xf>
    <xf numFmtId="0" fontId="1" fillId="15" borderId="5" xfId="2" applyFont="1" applyFill="1" applyBorder="1" applyAlignment="1">
      <alignment horizontal="center" vertical="center"/>
    </xf>
    <xf numFmtId="0" fontId="9" fillId="15" borderId="5" xfId="1" applyFont="1" applyFill="1" applyBorder="1" applyAlignment="1">
      <alignment horizontal="center" vertical="center"/>
    </xf>
    <xf numFmtId="0" fontId="9" fillId="13" borderId="22" xfId="1" applyFont="1" applyFill="1" applyBorder="1" applyAlignment="1">
      <alignment horizontal="center" vertical="center"/>
    </xf>
    <xf numFmtId="0" fontId="9" fillId="8" borderId="22" xfId="1" applyFont="1" applyFill="1" applyBorder="1" applyAlignment="1">
      <alignment horizontal="center" vertical="center"/>
    </xf>
    <xf numFmtId="0" fontId="9" fillId="14" borderId="22" xfId="1" applyFont="1" applyFill="1" applyBorder="1" applyAlignment="1">
      <alignment horizontal="center" vertical="center"/>
    </xf>
    <xf numFmtId="0" fontId="9" fillId="14" borderId="53" xfId="1" applyFont="1" applyFill="1" applyBorder="1" applyAlignment="1">
      <alignment horizontal="center" vertical="center"/>
    </xf>
    <xf numFmtId="0" fontId="9" fillId="15" borderId="23" xfId="1" applyFont="1" applyFill="1" applyBorder="1" applyAlignment="1">
      <alignment horizontal="center" vertical="center"/>
    </xf>
    <xf numFmtId="0" fontId="9" fillId="13" borderId="24" xfId="1" applyFont="1" applyFill="1" applyBorder="1" applyAlignment="1">
      <alignment horizontal="center" vertical="center"/>
    </xf>
    <xf numFmtId="0" fontId="9" fillId="8" borderId="25" xfId="1" applyFont="1" applyFill="1" applyBorder="1" applyAlignment="1">
      <alignment horizontal="center" vertical="center"/>
    </xf>
    <xf numFmtId="0" fontId="9" fillId="8" borderId="56" xfId="1" applyFont="1" applyFill="1" applyBorder="1" applyAlignment="1">
      <alignment horizontal="center" vertical="center"/>
    </xf>
    <xf numFmtId="0" fontId="1" fillId="15" borderId="26" xfId="2" applyFont="1" applyFill="1" applyBorder="1" applyAlignment="1">
      <alignment horizontal="center" vertical="center"/>
    </xf>
    <xf numFmtId="0" fontId="9" fillId="15" borderId="26" xfId="1" applyFont="1" applyFill="1" applyBorder="1" applyAlignment="1">
      <alignment horizontal="center" vertical="center"/>
    </xf>
    <xf numFmtId="0" fontId="8" fillId="8" borderId="27" xfId="1" applyFont="1" applyFill="1" applyBorder="1" applyAlignment="1">
      <alignment horizontal="left" vertical="center"/>
    </xf>
    <xf numFmtId="0" fontId="8" fillId="8" borderId="31" xfId="1" applyFont="1" applyFill="1" applyBorder="1" applyAlignment="1">
      <alignment horizontal="left" vertical="center"/>
    </xf>
    <xf numFmtId="0" fontId="9" fillId="13" borderId="11" xfId="1" applyFont="1" applyFill="1" applyBorder="1" applyAlignment="1">
      <alignment horizontal="center" vertical="center"/>
    </xf>
    <xf numFmtId="0" fontId="1" fillId="8" borderId="58" xfId="1" applyFont="1" applyFill="1" applyBorder="1"/>
    <xf numFmtId="0" fontId="1" fillId="15" borderId="49" xfId="2" applyFont="1" applyFill="1" applyBorder="1" applyAlignment="1">
      <alignment horizontal="center" vertical="center"/>
    </xf>
    <xf numFmtId="0" fontId="1" fillId="8" borderId="0" xfId="1" applyFont="1" applyFill="1"/>
    <xf numFmtId="0" fontId="9" fillId="8" borderId="40" xfId="1" applyFont="1" applyFill="1" applyBorder="1" applyAlignment="1">
      <alignment horizontal="center" vertical="center"/>
    </xf>
    <xf numFmtId="0" fontId="9" fillId="8" borderId="4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vertical="center"/>
    </xf>
    <xf numFmtId="0" fontId="9" fillId="13" borderId="27" xfId="1" applyFont="1" applyFill="1" applyBorder="1" applyAlignment="1">
      <alignment horizontal="center" vertical="center"/>
    </xf>
    <xf numFmtId="0" fontId="9" fillId="8" borderId="53" xfId="1" applyFont="1" applyFill="1" applyBorder="1" applyAlignment="1">
      <alignment horizontal="center" vertical="center"/>
    </xf>
    <xf numFmtId="0" fontId="1" fillId="15" borderId="23" xfId="2" applyFont="1" applyFill="1" applyBorder="1" applyAlignment="1">
      <alignment horizontal="center" vertical="center"/>
    </xf>
    <xf numFmtId="0" fontId="6" fillId="8" borderId="27" xfId="1" applyFont="1" applyFill="1" applyBorder="1" applyAlignment="1">
      <alignment horizontal="right" vertical="center"/>
    </xf>
    <xf numFmtId="0" fontId="6" fillId="8" borderId="32" xfId="1" applyFont="1" applyFill="1" applyBorder="1" applyAlignment="1">
      <alignment horizontal="center" vertical="center"/>
    </xf>
    <xf numFmtId="0" fontId="14" fillId="8" borderId="38" xfId="1" applyFont="1" applyFill="1" applyBorder="1" applyAlignment="1">
      <alignment horizontal="center" vertical="center"/>
    </xf>
    <xf numFmtId="0" fontId="6" fillId="8" borderId="39" xfId="1" applyFont="1" applyFill="1" applyBorder="1" applyAlignment="1">
      <alignment vertical="center"/>
    </xf>
    <xf numFmtId="0" fontId="5" fillId="8" borderId="40" xfId="1" applyFont="1" applyFill="1" applyBorder="1" applyAlignment="1">
      <alignment horizontal="right"/>
    </xf>
    <xf numFmtId="0" fontId="9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vertical="center"/>
    </xf>
    <xf numFmtId="0" fontId="5" fillId="8" borderId="1" xfId="1" applyFont="1" applyFill="1" applyBorder="1" applyAlignment="1">
      <alignment horizontal="right"/>
    </xf>
    <xf numFmtId="0" fontId="6" fillId="8" borderId="7" xfId="1" applyFont="1" applyFill="1" applyBorder="1" applyAlignment="1">
      <alignment vertical="center"/>
    </xf>
    <xf numFmtId="0" fontId="14" fillId="13" borderId="15" xfId="1" applyFont="1" applyFill="1" applyBorder="1" applyAlignment="1">
      <alignment horizontal="center" vertical="center"/>
    </xf>
    <xf numFmtId="0" fontId="14" fillId="8" borderId="16" xfId="1" applyFont="1" applyFill="1" applyBorder="1" applyAlignment="1">
      <alignment horizontal="center" vertical="center"/>
    </xf>
    <xf numFmtId="0" fontId="14" fillId="14" borderId="16" xfId="1" applyFont="1" applyFill="1" applyBorder="1" applyAlignment="1">
      <alignment horizontal="center" vertical="center"/>
    </xf>
    <xf numFmtId="0" fontId="14" fillId="14" borderId="51" xfId="1" applyFont="1" applyFill="1" applyBorder="1" applyAlignment="1">
      <alignment horizontal="center" vertical="center"/>
    </xf>
    <xf numFmtId="0" fontId="14" fillId="15" borderId="17" xfId="1" applyFont="1" applyFill="1" applyBorder="1" applyAlignment="1">
      <alignment horizontal="center" vertical="center"/>
    </xf>
    <xf numFmtId="0" fontId="14" fillId="13" borderId="28" xfId="1" applyFont="1" applyFill="1" applyBorder="1" applyAlignment="1">
      <alignment horizontal="center" vertical="center"/>
    </xf>
    <xf numFmtId="0" fontId="14" fillId="8" borderId="29" xfId="1" applyFont="1" applyFill="1" applyBorder="1" applyAlignment="1">
      <alignment horizontal="center" vertical="center"/>
    </xf>
    <xf numFmtId="0" fontId="14" fillId="14" borderId="29" xfId="1" applyFont="1" applyFill="1" applyBorder="1" applyAlignment="1">
      <alignment horizontal="center" vertical="center"/>
    </xf>
    <xf numFmtId="0" fontId="14" fillId="14" borderId="54" xfId="1" applyFont="1" applyFill="1" applyBorder="1" applyAlignment="1">
      <alignment horizontal="center" vertical="center"/>
    </xf>
    <xf numFmtId="0" fontId="14" fillId="15" borderId="30" xfId="1" applyFont="1" applyFill="1" applyBorder="1" applyAlignment="1">
      <alignment horizontal="center" vertical="center"/>
    </xf>
    <xf numFmtId="0" fontId="16" fillId="8" borderId="0" xfId="2" applyFont="1" applyFill="1" applyBorder="1" applyAlignment="1">
      <alignment horizontal="center"/>
    </xf>
    <xf numFmtId="0" fontId="6" fillId="8" borderId="33" xfId="1" applyFont="1" applyFill="1" applyBorder="1" applyAlignment="1">
      <alignment vertical="center"/>
    </xf>
    <xf numFmtId="0" fontId="14" fillId="13" borderId="34" xfId="1" applyFont="1" applyFill="1" applyBorder="1" applyAlignment="1">
      <alignment horizontal="center" vertical="center"/>
    </xf>
    <xf numFmtId="0" fontId="14" fillId="8" borderId="35" xfId="1" applyFont="1" applyFill="1" applyBorder="1" applyAlignment="1">
      <alignment horizontal="center" vertical="center"/>
    </xf>
    <xf numFmtId="0" fontId="14" fillId="14" borderId="36" xfId="1" applyFont="1" applyFill="1" applyBorder="1" applyAlignment="1">
      <alignment horizontal="center" vertical="center"/>
    </xf>
    <xf numFmtId="0" fontId="14" fillId="15" borderId="37" xfId="1" applyFont="1" applyFill="1" applyBorder="1" applyAlignment="1">
      <alignment horizontal="center" vertical="center"/>
    </xf>
    <xf numFmtId="0" fontId="5" fillId="8" borderId="41" xfId="1" applyFont="1" applyFill="1" applyBorder="1"/>
    <xf numFmtId="0" fontId="14" fillId="8" borderId="42" xfId="1" applyFont="1" applyFill="1" applyBorder="1"/>
    <xf numFmtId="0" fontId="14" fillId="8" borderId="43" xfId="1" applyFont="1" applyFill="1" applyBorder="1"/>
    <xf numFmtId="0" fontId="14" fillId="8" borderId="55" xfId="1" applyFont="1" applyFill="1" applyBorder="1" applyAlignment="1">
      <alignment horizontal="center" vertical="center"/>
    </xf>
    <xf numFmtId="0" fontId="14" fillId="15" borderId="44" xfId="1" applyFont="1" applyFill="1" applyBorder="1"/>
    <xf numFmtId="0" fontId="14" fillId="8" borderId="42" xfId="1" applyFont="1" applyFill="1" applyBorder="1" applyAlignment="1">
      <alignment horizontal="center" vertical="center"/>
    </xf>
    <xf numFmtId="0" fontId="14" fillId="8" borderId="57" xfId="1" applyFont="1" applyFill="1" applyBorder="1" applyAlignment="1">
      <alignment horizontal="center"/>
    </xf>
    <xf numFmtId="0" fontId="14" fillId="8" borderId="49" xfId="1" applyFont="1" applyFill="1" applyBorder="1" applyAlignment="1">
      <alignment horizontal="center"/>
    </xf>
    <xf numFmtId="0" fontId="6" fillId="8" borderId="13" xfId="1" applyFont="1" applyFill="1" applyBorder="1" applyAlignment="1">
      <alignment horizontal="center" vertical="center"/>
    </xf>
    <xf numFmtId="0" fontId="18" fillId="0" borderId="63" xfId="0" applyFont="1" applyBorder="1" applyAlignment="1">
      <alignment horizontal="justify" vertical="center" wrapText="1"/>
    </xf>
    <xf numFmtId="0" fontId="18" fillId="0" borderId="63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12" fillId="0" borderId="41" xfId="1" applyFont="1" applyFill="1" applyBorder="1" applyAlignment="1">
      <alignment vertical="center"/>
    </xf>
    <xf numFmtId="0" fontId="8" fillId="0" borderId="66" xfId="1" applyFont="1" applyBorder="1" applyAlignment="1">
      <alignment horizontal="center" vertical="center"/>
    </xf>
    <xf numFmtId="0" fontId="9" fillId="2" borderId="67" xfId="1" applyFont="1" applyFill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9" fillId="3" borderId="67" xfId="1" applyFont="1" applyFill="1" applyBorder="1" applyAlignment="1">
      <alignment horizontal="center" vertical="center"/>
    </xf>
    <xf numFmtId="0" fontId="9" fillId="11" borderId="68" xfId="1" applyFont="1" applyFill="1" applyBorder="1" applyAlignment="1">
      <alignment horizontal="center" vertical="center"/>
    </xf>
    <xf numFmtId="0" fontId="9" fillId="7" borderId="69" xfId="1" applyFont="1" applyFill="1" applyBorder="1" applyAlignment="1">
      <alignment horizontal="center" vertical="center"/>
    </xf>
    <xf numFmtId="0" fontId="9" fillId="2" borderId="70" xfId="1" applyFont="1" applyFill="1" applyBorder="1" applyAlignment="1">
      <alignment horizontal="center" vertical="center"/>
    </xf>
    <xf numFmtId="0" fontId="9" fillId="12" borderId="68" xfId="1" applyFont="1" applyFill="1" applyBorder="1" applyAlignment="1">
      <alignment horizontal="center" vertical="center"/>
    </xf>
    <xf numFmtId="0" fontId="1" fillId="7" borderId="69" xfId="2" applyFont="1" applyFill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vertical="center"/>
    </xf>
    <xf numFmtId="0" fontId="9" fillId="2" borderId="75" xfId="1" applyFont="1" applyFill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3" borderId="75" xfId="1" applyFont="1" applyFill="1" applyBorder="1" applyAlignment="1">
      <alignment horizontal="center" vertical="center"/>
    </xf>
    <xf numFmtId="0" fontId="9" fillId="11" borderId="76" xfId="1" applyFont="1" applyFill="1" applyBorder="1" applyAlignment="1">
      <alignment horizontal="center" vertical="center"/>
    </xf>
    <xf numFmtId="0" fontId="9" fillId="7" borderId="77" xfId="1" applyFont="1" applyFill="1" applyBorder="1" applyAlignment="1">
      <alignment horizontal="center" vertical="center"/>
    </xf>
    <xf numFmtId="0" fontId="9" fillId="2" borderId="78" xfId="1" applyFont="1" applyFill="1" applyBorder="1" applyAlignment="1">
      <alignment horizontal="center" vertical="center"/>
    </xf>
    <xf numFmtId="0" fontId="9" fillId="12" borderId="76" xfId="1" applyFont="1" applyFill="1" applyBorder="1" applyAlignment="1">
      <alignment horizontal="center" vertical="center"/>
    </xf>
    <xf numFmtId="0" fontId="1" fillId="7" borderId="77" xfId="2" applyFont="1" applyFill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67" xfId="1" applyFont="1" applyBorder="1" applyAlignment="1">
      <alignment vertical="center"/>
    </xf>
    <xf numFmtId="0" fontId="9" fillId="0" borderId="85" xfId="1" applyFont="1" applyBorder="1" applyAlignment="1">
      <alignment horizontal="center" vertical="center"/>
    </xf>
    <xf numFmtId="0" fontId="9" fillId="12" borderId="86" xfId="1" applyFont="1" applyFill="1" applyBorder="1" applyAlignment="1">
      <alignment horizontal="center" vertical="center"/>
    </xf>
    <xf numFmtId="0" fontId="1" fillId="0" borderId="0" xfId="1" applyFont="1" applyBorder="1"/>
    <xf numFmtId="0" fontId="1" fillId="12" borderId="0" xfId="1" applyFont="1" applyFill="1" applyBorder="1"/>
    <xf numFmtId="0" fontId="8" fillId="0" borderId="75" xfId="1" applyFont="1" applyBorder="1" applyAlignment="1">
      <alignment vertical="center" wrapText="1"/>
    </xf>
    <xf numFmtId="0" fontId="8" fillId="0" borderId="80" xfId="1" applyFont="1" applyBorder="1" applyAlignment="1">
      <alignment horizontal="center" vertical="center"/>
    </xf>
    <xf numFmtId="0" fontId="9" fillId="2" borderId="83" xfId="1" applyFont="1" applyFill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0" fontId="9" fillId="3" borderId="83" xfId="1" applyFont="1" applyFill="1" applyBorder="1" applyAlignment="1">
      <alignment horizontal="center" vertical="center"/>
    </xf>
    <xf numFmtId="0" fontId="9" fillId="11" borderId="81" xfId="1" applyFont="1" applyFill="1" applyBorder="1" applyAlignment="1">
      <alignment horizontal="center" vertical="center"/>
    </xf>
    <xf numFmtId="0" fontId="9" fillId="2" borderId="88" xfId="1" applyFont="1" applyFill="1" applyBorder="1" applyAlignment="1">
      <alignment horizontal="center" vertical="center"/>
    </xf>
    <xf numFmtId="0" fontId="9" fillId="12" borderId="81" xfId="1" applyFont="1" applyFill="1" applyBorder="1" applyAlignment="1">
      <alignment horizontal="center" vertical="center"/>
    </xf>
    <xf numFmtId="0" fontId="8" fillId="0" borderId="89" xfId="1" applyFont="1" applyBorder="1" applyAlignment="1">
      <alignment horizontal="center" vertical="center"/>
    </xf>
    <xf numFmtId="0" fontId="8" fillId="0" borderId="85" xfId="1" applyFont="1" applyBorder="1" applyAlignment="1">
      <alignment vertical="center" wrapText="1"/>
    </xf>
    <xf numFmtId="0" fontId="9" fillId="2" borderId="85" xfId="1" applyFont="1" applyFill="1" applyBorder="1" applyAlignment="1">
      <alignment horizontal="center" vertical="center"/>
    </xf>
    <xf numFmtId="0" fontId="9" fillId="3" borderId="85" xfId="1" applyFont="1" applyFill="1" applyBorder="1" applyAlignment="1">
      <alignment horizontal="center" vertical="center"/>
    </xf>
    <xf numFmtId="0" fontId="9" fillId="11" borderId="86" xfId="1" applyFont="1" applyFill="1" applyBorder="1" applyAlignment="1">
      <alignment horizontal="center" vertical="center"/>
    </xf>
    <xf numFmtId="0" fontId="9" fillId="7" borderId="90" xfId="1" applyFont="1" applyFill="1" applyBorder="1" applyAlignment="1">
      <alignment horizontal="center" vertical="center"/>
    </xf>
    <xf numFmtId="0" fontId="9" fillId="2" borderId="91" xfId="1" applyFont="1" applyFill="1" applyBorder="1" applyAlignment="1">
      <alignment horizontal="center" vertical="center"/>
    </xf>
    <xf numFmtId="0" fontId="1" fillId="7" borderId="90" xfId="2" applyFont="1" applyFill="1" applyBorder="1" applyAlignment="1">
      <alignment horizontal="center" vertical="center"/>
    </xf>
    <xf numFmtId="0" fontId="8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12" fillId="0" borderId="94" xfId="1" applyFont="1" applyFill="1" applyBorder="1" applyAlignment="1">
      <alignment vertical="center"/>
    </xf>
    <xf numFmtId="0" fontId="13" fillId="2" borderId="95" xfId="1" applyFont="1" applyFill="1" applyBorder="1" applyAlignment="1">
      <alignment horizontal="center" vertical="center"/>
    </xf>
    <xf numFmtId="0" fontId="13" fillId="0" borderId="96" xfId="1" applyFont="1" applyFill="1" applyBorder="1" applyAlignment="1">
      <alignment horizontal="center" vertical="center"/>
    </xf>
    <xf numFmtId="0" fontId="13" fillId="3" borderId="96" xfId="1" applyFont="1" applyFill="1" applyBorder="1" applyAlignment="1">
      <alignment horizontal="center" vertical="center"/>
    </xf>
    <xf numFmtId="0" fontId="13" fillId="11" borderId="94" xfId="1" applyFont="1" applyFill="1" applyBorder="1" applyAlignment="1">
      <alignment horizontal="center" vertical="center"/>
    </xf>
    <xf numFmtId="0" fontId="13" fillId="7" borderId="97" xfId="1" applyFont="1" applyFill="1" applyBorder="1" applyAlignment="1">
      <alignment horizontal="center" vertical="center"/>
    </xf>
    <xf numFmtId="0" fontId="8" fillId="0" borderId="98" xfId="1" applyFont="1" applyBorder="1" applyAlignment="1">
      <alignment vertical="center" wrapText="1"/>
    </xf>
    <xf numFmtId="0" fontId="9" fillId="2" borderId="98" xfId="1" applyFont="1" applyFill="1" applyBorder="1" applyAlignment="1">
      <alignment horizontal="center" vertical="center"/>
    </xf>
    <xf numFmtId="0" fontId="9" fillId="0" borderId="98" xfId="1" applyFont="1" applyBorder="1" applyAlignment="1">
      <alignment horizontal="center" vertical="center"/>
    </xf>
    <xf numFmtId="0" fontId="9" fillId="3" borderId="98" xfId="1" applyFont="1" applyFill="1" applyBorder="1" applyAlignment="1">
      <alignment horizontal="center" vertical="center"/>
    </xf>
    <xf numFmtId="0" fontId="9" fillId="11" borderId="99" xfId="1" applyFont="1" applyFill="1" applyBorder="1" applyAlignment="1">
      <alignment horizontal="center" vertical="center"/>
    </xf>
    <xf numFmtId="0" fontId="9" fillId="7" borderId="100" xfId="1" applyFont="1" applyFill="1" applyBorder="1" applyAlignment="1">
      <alignment horizontal="center" vertical="center"/>
    </xf>
    <xf numFmtId="0" fontId="9" fillId="2" borderId="101" xfId="1" applyFont="1" applyFill="1" applyBorder="1" applyAlignment="1">
      <alignment horizontal="center" vertical="center"/>
    </xf>
    <xf numFmtId="0" fontId="9" fillId="12" borderId="99" xfId="1" applyFont="1" applyFill="1" applyBorder="1" applyAlignment="1">
      <alignment horizontal="center" vertical="center"/>
    </xf>
    <xf numFmtId="0" fontId="1" fillId="7" borderId="100" xfId="2" applyFont="1" applyFill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8" fillId="0" borderId="103" xfId="1" applyFont="1" applyBorder="1" applyAlignment="1">
      <alignment horizontal="center" vertical="center"/>
    </xf>
    <xf numFmtId="0" fontId="9" fillId="4" borderId="69" xfId="1" applyFont="1" applyFill="1" applyBorder="1" applyAlignment="1">
      <alignment horizontal="center" vertical="center"/>
    </xf>
    <xf numFmtId="0" fontId="1" fillId="4" borderId="69" xfId="2" applyFont="1" applyFill="1" applyBorder="1" applyAlignment="1">
      <alignment horizontal="center" vertical="center"/>
    </xf>
    <xf numFmtId="0" fontId="8" fillId="0" borderId="73" xfId="1" applyFont="1" applyFill="1" applyBorder="1" applyAlignment="1">
      <alignment horizontal="center" vertical="center"/>
    </xf>
    <xf numFmtId="0" fontId="8" fillId="0" borderId="76" xfId="1" applyFont="1" applyBorder="1" applyAlignment="1">
      <alignment vertical="center"/>
    </xf>
    <xf numFmtId="0" fontId="9" fillId="4" borderId="77" xfId="1" applyFont="1" applyFill="1" applyBorder="1" applyAlignment="1">
      <alignment horizontal="center" vertical="center"/>
    </xf>
    <xf numFmtId="0" fontId="9" fillId="2" borderId="106" xfId="1" applyFont="1" applyFill="1" applyBorder="1" applyAlignment="1">
      <alignment horizontal="center" vertical="center"/>
    </xf>
    <xf numFmtId="0" fontId="9" fillId="0" borderId="107" xfId="1" applyFont="1" applyBorder="1" applyAlignment="1">
      <alignment horizontal="center" vertical="center"/>
    </xf>
    <xf numFmtId="0" fontId="9" fillId="12" borderId="108" xfId="1" applyFont="1" applyFill="1" applyBorder="1" applyAlignment="1">
      <alignment horizontal="center" vertical="center"/>
    </xf>
    <xf numFmtId="0" fontId="1" fillId="4" borderId="109" xfId="2" applyFont="1" applyFill="1" applyBorder="1" applyAlignment="1">
      <alignment horizontal="center" vertical="center"/>
    </xf>
    <xf numFmtId="0" fontId="9" fillId="7" borderId="10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13" fillId="4" borderId="30" xfId="1" applyFont="1" applyFill="1" applyBorder="1" applyAlignment="1">
      <alignment horizontal="center" vertical="center"/>
    </xf>
    <xf numFmtId="0" fontId="8" fillId="0" borderId="83" xfId="1" applyFont="1" applyBorder="1" applyAlignment="1">
      <alignment vertical="center"/>
    </xf>
    <xf numFmtId="0" fontId="9" fillId="4" borderId="87" xfId="1" applyFont="1" applyFill="1" applyBorder="1" applyAlignment="1">
      <alignment horizontal="center" vertical="center"/>
    </xf>
    <xf numFmtId="0" fontId="9" fillId="5" borderId="82" xfId="1" applyFont="1" applyFill="1" applyBorder="1" applyAlignment="1">
      <alignment horizontal="center"/>
    </xf>
    <xf numFmtId="0" fontId="9" fillId="0" borderId="83" xfId="1" applyFont="1" applyBorder="1" applyAlignment="1">
      <alignment horizontal="center"/>
    </xf>
    <xf numFmtId="0" fontId="9" fillId="12" borderId="81" xfId="1" applyFont="1" applyFill="1" applyBorder="1" applyAlignment="1">
      <alignment horizontal="center"/>
    </xf>
    <xf numFmtId="0" fontId="9" fillId="6" borderId="87" xfId="1" applyFont="1" applyFill="1" applyBorder="1" applyAlignment="1">
      <alignment horizontal="center"/>
    </xf>
    <xf numFmtId="0" fontId="9" fillId="4" borderId="110" xfId="1" applyFont="1" applyFill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8" borderId="67" xfId="1" applyFont="1" applyFill="1" applyBorder="1" applyAlignment="1">
      <alignment vertical="center" wrapText="1"/>
    </xf>
    <xf numFmtId="0" fontId="8" fillId="8" borderId="75" xfId="1" applyFont="1" applyFill="1" applyBorder="1" applyAlignment="1">
      <alignment vertical="center" wrapText="1"/>
    </xf>
    <xf numFmtId="0" fontId="6" fillId="0" borderId="89" xfId="1" applyFont="1" applyBorder="1" applyAlignment="1">
      <alignment horizontal="center" vertical="center"/>
    </xf>
    <xf numFmtId="0" fontId="15" fillId="0" borderId="86" xfId="1" applyFont="1" applyFill="1" applyBorder="1" applyAlignment="1">
      <alignment vertical="center"/>
    </xf>
    <xf numFmtId="0" fontId="15" fillId="2" borderId="111" xfId="1" applyFont="1" applyFill="1" applyBorder="1" applyAlignment="1">
      <alignment horizontal="center" vertical="center"/>
    </xf>
    <xf numFmtId="0" fontId="15" fillId="0" borderId="85" xfId="1" applyFont="1" applyFill="1" applyBorder="1" applyAlignment="1">
      <alignment horizontal="center" vertical="center"/>
    </xf>
    <xf numFmtId="0" fontId="15" fillId="3" borderId="86" xfId="1" applyFont="1" applyFill="1" applyBorder="1" applyAlignment="1">
      <alignment horizontal="center" vertical="center"/>
    </xf>
    <xf numFmtId="0" fontId="15" fillId="11" borderId="86" xfId="1" applyFont="1" applyFill="1" applyBorder="1" applyAlignment="1">
      <alignment horizontal="center" vertical="center"/>
    </xf>
    <xf numFmtId="0" fontId="15" fillId="7" borderId="112" xfId="1" applyFont="1" applyFill="1" applyBorder="1" applyAlignment="1">
      <alignment horizontal="center" vertical="center"/>
    </xf>
    <xf numFmtId="0" fontId="5" fillId="0" borderId="80" xfId="1" applyFont="1" applyBorder="1" applyAlignment="1">
      <alignment horizontal="right"/>
    </xf>
    <xf numFmtId="0" fontId="15" fillId="0" borderId="81" xfId="1" applyFont="1" applyFill="1" applyBorder="1"/>
    <xf numFmtId="0" fontId="13" fillId="9" borderId="113" xfId="1" applyFont="1" applyFill="1" applyBorder="1"/>
    <xf numFmtId="0" fontId="13" fillId="0" borderId="113" xfId="1" applyFont="1" applyBorder="1"/>
    <xf numFmtId="0" fontId="13" fillId="10" borderId="113" xfId="1" applyFont="1" applyFill="1" applyBorder="1"/>
    <xf numFmtId="0" fontId="13" fillId="12" borderId="113" xfId="1" applyFont="1" applyFill="1" applyBorder="1" applyAlignment="1">
      <alignment horizontal="center" vertical="center"/>
    </xf>
    <xf numFmtId="0" fontId="13" fillId="7" borderId="113" xfId="1" applyFont="1" applyFill="1" applyBorder="1"/>
    <xf numFmtId="0" fontId="9" fillId="9" borderId="88" xfId="1" applyFont="1" applyFill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0" fontId="9" fillId="12" borderId="88" xfId="1" applyFont="1" applyFill="1" applyBorder="1" applyAlignment="1">
      <alignment horizontal="center" vertical="center"/>
    </xf>
    <xf numFmtId="0" fontId="9" fillId="6" borderId="88" xfId="1" applyFont="1" applyFill="1" applyBorder="1" applyAlignment="1">
      <alignment horizontal="center" vertical="center"/>
    </xf>
    <xf numFmtId="0" fontId="8" fillId="0" borderId="114" xfId="1" applyFont="1" applyBorder="1" applyAlignment="1">
      <alignment horizontal="center" vertical="center"/>
    </xf>
    <xf numFmtId="0" fontId="13" fillId="9" borderId="113" xfId="1" applyFont="1" applyFill="1" applyBorder="1" applyAlignment="1">
      <alignment horizontal="center" vertical="center"/>
    </xf>
    <xf numFmtId="0" fontId="13" fillId="0" borderId="116" xfId="1" applyFont="1" applyBorder="1" applyAlignment="1">
      <alignment horizontal="center"/>
    </xf>
    <xf numFmtId="0" fontId="12" fillId="0" borderId="114" xfId="1" applyFont="1" applyBorder="1" applyAlignment="1">
      <alignment horizontal="center" vertical="center"/>
    </xf>
    <xf numFmtId="0" fontId="13" fillId="0" borderId="118" xfId="1" applyFont="1" applyBorder="1" applyAlignment="1">
      <alignment horizontal="center"/>
    </xf>
    <xf numFmtId="0" fontId="6" fillId="0" borderId="105" xfId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13" fillId="0" borderId="117" xfId="1" applyFont="1" applyBorder="1" applyAlignment="1">
      <alignment horizontal="center"/>
    </xf>
    <xf numFmtId="0" fontId="13" fillId="0" borderId="60" xfId="1" applyFont="1" applyBorder="1" applyAlignment="1">
      <alignment horizontal="center"/>
    </xf>
    <xf numFmtId="0" fontId="6" fillId="0" borderId="52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84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14" fillId="0" borderId="104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81" xfId="1" applyFont="1" applyFill="1" applyBorder="1" applyAlignment="1">
      <alignment horizontal="right"/>
    </xf>
    <xf numFmtId="0" fontId="15" fillId="0" borderId="115" xfId="1" applyFont="1" applyFill="1" applyBorder="1" applyAlignment="1">
      <alignment horizontal="right"/>
    </xf>
    <xf numFmtId="0" fontId="15" fillId="0" borderId="116" xfId="1" applyFont="1" applyFill="1" applyBorder="1" applyAlignment="1">
      <alignment horizontal="right"/>
    </xf>
    <xf numFmtId="0" fontId="13" fillId="0" borderId="116" xfId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8" borderId="7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5" fillId="8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/>
    </xf>
    <xf numFmtId="0" fontId="5" fillId="8" borderId="6" xfId="1" applyFont="1" applyFill="1" applyBorder="1" applyAlignment="1">
      <alignment horizontal="center" vertical="center"/>
    </xf>
    <xf numFmtId="0" fontId="14" fillId="8" borderId="48" xfId="1" applyFont="1" applyFill="1" applyBorder="1" applyAlignment="1">
      <alignment horizontal="center"/>
    </xf>
    <xf numFmtId="0" fontId="6" fillId="8" borderId="7" xfId="1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right"/>
    </xf>
    <xf numFmtId="0" fontId="5" fillId="8" borderId="47" xfId="1" applyFont="1" applyFill="1" applyBorder="1" applyAlignment="1">
      <alignment horizontal="right"/>
    </xf>
    <xf numFmtId="0" fontId="17" fillId="0" borderId="64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X3" sqref="X3"/>
    </sheetView>
  </sheetViews>
  <sheetFormatPr defaultRowHeight="15" x14ac:dyDescent="0.25"/>
  <cols>
    <col min="1" max="1" width="3.42578125" customWidth="1"/>
    <col min="2" max="2" width="28.42578125" customWidth="1"/>
    <col min="3" max="3" width="6.28515625" customWidth="1"/>
    <col min="4" max="4" width="5.140625" customWidth="1"/>
    <col min="5" max="6" width="4.7109375" customWidth="1"/>
    <col min="7" max="7" width="4.140625" customWidth="1"/>
    <col min="8" max="23" width="3.7109375" customWidth="1"/>
    <col min="24" max="24" width="8" style="145" customWidth="1"/>
  </cols>
  <sheetData>
    <row r="1" spans="1:24" x14ac:dyDescent="0.25">
      <c r="X1" s="264" t="s">
        <v>182</v>
      </c>
    </row>
    <row r="2" spans="1:24" x14ac:dyDescent="0.25">
      <c r="X2" s="264" t="s">
        <v>180</v>
      </c>
    </row>
    <row r="3" spans="1:24" x14ac:dyDescent="0.25">
      <c r="Q3" s="263"/>
      <c r="X3" s="264" t="s">
        <v>181</v>
      </c>
    </row>
    <row r="4" spans="1:24" x14ac:dyDescent="0.25">
      <c r="O4" s="280" t="s">
        <v>179</v>
      </c>
      <c r="P4" s="280"/>
      <c r="Q4" s="280"/>
      <c r="R4" s="280"/>
      <c r="S4" s="280"/>
      <c r="T4" s="280"/>
      <c r="U4" s="280"/>
      <c r="V4" s="280"/>
      <c r="W4" s="280"/>
      <c r="X4" s="280"/>
    </row>
    <row r="5" spans="1:24" x14ac:dyDescent="0.25">
      <c r="A5" s="281" t="s">
        <v>163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</row>
    <row r="6" spans="1:24" ht="14.45" x14ac:dyDescent="0.3">
      <c r="A6" s="281" t="s">
        <v>0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</row>
    <row r="7" spans="1:24" x14ac:dyDescent="0.25">
      <c r="A7" s="283" t="s">
        <v>178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</row>
    <row r="8" spans="1:24" ht="7.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4"/>
    </row>
    <row r="9" spans="1:24" x14ac:dyDescent="0.25">
      <c r="A9" s="284" t="s">
        <v>1</v>
      </c>
      <c r="B9" s="284" t="s">
        <v>2</v>
      </c>
      <c r="C9" s="286" t="s">
        <v>3</v>
      </c>
      <c r="D9" s="286"/>
      <c r="E9" s="286"/>
      <c r="F9" s="286"/>
      <c r="G9" s="286"/>
      <c r="H9" s="287" t="s">
        <v>4</v>
      </c>
      <c r="I9" s="287"/>
      <c r="J9" s="287"/>
      <c r="K9" s="287"/>
      <c r="L9" s="287" t="s">
        <v>5</v>
      </c>
      <c r="M9" s="287"/>
      <c r="N9" s="287"/>
      <c r="O9" s="287"/>
      <c r="P9" s="287" t="s">
        <v>6</v>
      </c>
      <c r="Q9" s="287"/>
      <c r="R9" s="287"/>
      <c r="S9" s="287"/>
      <c r="T9" s="287" t="s">
        <v>7</v>
      </c>
      <c r="U9" s="287"/>
      <c r="V9" s="287"/>
      <c r="W9" s="287"/>
      <c r="X9" s="288" t="s">
        <v>8</v>
      </c>
    </row>
    <row r="10" spans="1:24" ht="15.75" thickBot="1" x14ac:dyDescent="0.3">
      <c r="A10" s="284"/>
      <c r="B10" s="284"/>
      <c r="C10" s="289" t="s">
        <v>9</v>
      </c>
      <c r="D10" s="289"/>
      <c r="E10" s="289"/>
      <c r="F10" s="289"/>
      <c r="G10" s="289"/>
      <c r="H10" s="265">
        <v>15</v>
      </c>
      <c r="I10" s="265"/>
      <c r="J10" s="265"/>
      <c r="K10" s="265"/>
      <c r="L10" s="265">
        <v>15</v>
      </c>
      <c r="M10" s="265"/>
      <c r="N10" s="265"/>
      <c r="O10" s="265"/>
      <c r="P10" s="265">
        <v>15</v>
      </c>
      <c r="Q10" s="265"/>
      <c r="R10" s="265"/>
      <c r="S10" s="265"/>
      <c r="T10" s="265">
        <v>15</v>
      </c>
      <c r="U10" s="265"/>
      <c r="V10" s="265"/>
      <c r="W10" s="265"/>
      <c r="X10" s="288"/>
    </row>
    <row r="11" spans="1:24" ht="15.75" thickBot="1" x14ac:dyDescent="0.3">
      <c r="A11" s="284"/>
      <c r="B11" s="285"/>
      <c r="C11" s="2" t="s">
        <v>10</v>
      </c>
      <c r="D11" s="3" t="s">
        <v>11</v>
      </c>
      <c r="E11" s="4" t="s">
        <v>12</v>
      </c>
      <c r="F11" s="32" t="s">
        <v>112</v>
      </c>
      <c r="G11" s="5" t="s">
        <v>13</v>
      </c>
      <c r="H11" s="6" t="s">
        <v>14</v>
      </c>
      <c r="I11" s="3" t="s">
        <v>11</v>
      </c>
      <c r="J11" s="32" t="s">
        <v>112</v>
      </c>
      <c r="K11" s="5" t="s">
        <v>13</v>
      </c>
      <c r="L11" s="6" t="s">
        <v>14</v>
      </c>
      <c r="M11" s="3" t="s">
        <v>11</v>
      </c>
      <c r="N11" s="32" t="s">
        <v>112</v>
      </c>
      <c r="O11" s="5" t="s">
        <v>13</v>
      </c>
      <c r="P11" s="6" t="s">
        <v>14</v>
      </c>
      <c r="Q11" s="3" t="s">
        <v>11</v>
      </c>
      <c r="R11" s="32" t="s">
        <v>112</v>
      </c>
      <c r="S11" s="5" t="s">
        <v>13</v>
      </c>
      <c r="T11" s="6" t="s">
        <v>14</v>
      </c>
      <c r="U11" s="3" t="s">
        <v>11</v>
      </c>
      <c r="V11" s="32" t="s">
        <v>112</v>
      </c>
      <c r="W11" s="5" t="s">
        <v>13</v>
      </c>
      <c r="X11" s="288"/>
    </row>
    <row r="12" spans="1:24" ht="15.75" thickBot="1" x14ac:dyDescent="0.3">
      <c r="A12" s="268" t="s">
        <v>15</v>
      </c>
      <c r="B12" s="269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</row>
    <row r="13" spans="1:24" ht="15.75" thickBot="1" x14ac:dyDescent="0.3">
      <c r="A13" s="177" t="s">
        <v>16</v>
      </c>
      <c r="B13" s="224" t="s">
        <v>17</v>
      </c>
      <c r="C13" s="178">
        <f>SUM(H13+L13+P13+T13)</f>
        <v>0</v>
      </c>
      <c r="D13" s="179">
        <f>SUM(I13+M13+Q13+U13)</f>
        <v>90</v>
      </c>
      <c r="E13" s="180">
        <f>SUM(C13:D13)</f>
        <v>90</v>
      </c>
      <c r="F13" s="181">
        <f>J13+N13+R13+V13</f>
        <v>24</v>
      </c>
      <c r="G13" s="225">
        <f>K13+O13+S13+W13</f>
        <v>6</v>
      </c>
      <c r="H13" s="226">
        <v>0</v>
      </c>
      <c r="I13" s="227">
        <v>30</v>
      </c>
      <c r="J13" s="228">
        <v>8</v>
      </c>
      <c r="K13" s="229">
        <v>2</v>
      </c>
      <c r="L13" s="182">
        <v>0</v>
      </c>
      <c r="M13" s="179">
        <v>30</v>
      </c>
      <c r="N13" s="183">
        <v>8</v>
      </c>
      <c r="O13" s="225">
        <v>2</v>
      </c>
      <c r="P13" s="226">
        <v>0</v>
      </c>
      <c r="Q13" s="227">
        <v>30</v>
      </c>
      <c r="R13" s="228">
        <v>8</v>
      </c>
      <c r="S13" s="229">
        <v>2</v>
      </c>
      <c r="T13" s="182"/>
      <c r="U13" s="179"/>
      <c r="V13" s="183"/>
      <c r="W13" s="230"/>
      <c r="X13" s="231" t="s">
        <v>164</v>
      </c>
    </row>
    <row r="14" spans="1:24" ht="15.75" thickBot="1" x14ac:dyDescent="0.3">
      <c r="A14" s="146"/>
      <c r="B14" s="147" t="s">
        <v>19</v>
      </c>
      <c r="C14" s="26">
        <f>SUM(C13:C13)</f>
        <v>0</v>
      </c>
      <c r="D14" s="27">
        <f>SUM(D13:D13)</f>
        <v>90</v>
      </c>
      <c r="E14" s="28">
        <f>SUM(E13:E13)</f>
        <v>90</v>
      </c>
      <c r="F14" s="35">
        <f>SUM(F13)</f>
        <v>24</v>
      </c>
      <c r="G14" s="223">
        <f>SUM(G13:G13)</f>
        <v>6</v>
      </c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4"/>
    </row>
    <row r="15" spans="1:24" ht="16.5" thickTop="1" thickBot="1" x14ac:dyDescent="0.3">
      <c r="A15" s="270" t="s">
        <v>20</v>
      </c>
      <c r="B15" s="27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4"/>
    </row>
    <row r="16" spans="1:24" x14ac:dyDescent="0.25">
      <c r="A16" s="148" t="s">
        <v>21</v>
      </c>
      <c r="B16" s="171" t="s">
        <v>22</v>
      </c>
      <c r="C16" s="186">
        <f>SUM(H16,L16,P16,T16)</f>
        <v>30</v>
      </c>
      <c r="D16" s="150">
        <f t="shared" ref="D16:D25" si="0">SUM(I16+M16+Q16+U16)</f>
        <v>30</v>
      </c>
      <c r="E16" s="187">
        <f>SUM(C16:D16)</f>
        <v>60</v>
      </c>
      <c r="F16" s="188">
        <f>J16+N16+R16+V16</f>
        <v>14</v>
      </c>
      <c r="G16" s="211">
        <f>K16+O16+S16+W16</f>
        <v>5</v>
      </c>
      <c r="H16" s="154"/>
      <c r="I16" s="150"/>
      <c r="J16" s="155"/>
      <c r="K16" s="212"/>
      <c r="L16" s="154">
        <v>15</v>
      </c>
      <c r="M16" s="150">
        <v>0</v>
      </c>
      <c r="N16" s="155">
        <v>4</v>
      </c>
      <c r="O16" s="156">
        <v>1</v>
      </c>
      <c r="P16" s="154">
        <v>15</v>
      </c>
      <c r="Q16" s="150">
        <v>30</v>
      </c>
      <c r="R16" s="155">
        <v>10</v>
      </c>
      <c r="S16" s="212">
        <v>4</v>
      </c>
      <c r="T16" s="154"/>
      <c r="U16" s="150"/>
      <c r="V16" s="155"/>
      <c r="W16" s="153"/>
      <c r="X16" s="157" t="s">
        <v>165</v>
      </c>
    </row>
    <row r="17" spans="1:24" x14ac:dyDescent="0.25">
      <c r="A17" s="158" t="s">
        <v>24</v>
      </c>
      <c r="B17" s="7" t="s">
        <v>25</v>
      </c>
      <c r="C17" s="15">
        <f t="shared" ref="C17:C25" si="1">SUM(H17,L17,P17,T17)</f>
        <v>15</v>
      </c>
      <c r="D17" s="9">
        <f t="shared" si="0"/>
        <v>0</v>
      </c>
      <c r="E17" s="16">
        <f t="shared" ref="E17:E25" si="2">SUM(C17:D17)</f>
        <v>15</v>
      </c>
      <c r="F17" s="34">
        <f t="shared" ref="F17:F24" si="3">J17+N17+R17+V17</f>
        <v>4</v>
      </c>
      <c r="G17" s="11">
        <f t="shared" ref="G17:G25" si="4">K17+O17+S17+W17</f>
        <v>1</v>
      </c>
      <c r="H17" s="12"/>
      <c r="I17" s="9"/>
      <c r="J17" s="36"/>
      <c r="K17" s="17"/>
      <c r="L17" s="12">
        <v>15</v>
      </c>
      <c r="M17" s="9">
        <v>0</v>
      </c>
      <c r="N17" s="36">
        <v>4</v>
      </c>
      <c r="O17" s="17">
        <v>1</v>
      </c>
      <c r="P17" s="12"/>
      <c r="Q17" s="9"/>
      <c r="R17" s="36"/>
      <c r="S17" s="17"/>
      <c r="T17" s="12"/>
      <c r="U17" s="9"/>
      <c r="V17" s="36"/>
      <c r="W17" s="19"/>
      <c r="X17" s="213" t="s">
        <v>166</v>
      </c>
    </row>
    <row r="18" spans="1:24" x14ac:dyDescent="0.25">
      <c r="A18" s="158" t="s">
        <v>27</v>
      </c>
      <c r="B18" s="7" t="s">
        <v>28</v>
      </c>
      <c r="C18" s="15">
        <f t="shared" si="1"/>
        <v>15</v>
      </c>
      <c r="D18" s="9">
        <f t="shared" si="0"/>
        <v>40</v>
      </c>
      <c r="E18" s="16">
        <f t="shared" si="2"/>
        <v>55</v>
      </c>
      <c r="F18" s="34">
        <f t="shared" si="3"/>
        <v>10</v>
      </c>
      <c r="G18" s="11">
        <f t="shared" si="4"/>
        <v>4</v>
      </c>
      <c r="H18" s="12"/>
      <c r="I18" s="9"/>
      <c r="J18" s="36"/>
      <c r="K18" s="17"/>
      <c r="L18" s="12">
        <v>15</v>
      </c>
      <c r="M18" s="9">
        <v>40</v>
      </c>
      <c r="N18" s="36">
        <v>10</v>
      </c>
      <c r="O18" s="17">
        <v>4</v>
      </c>
      <c r="P18" s="12"/>
      <c r="Q18" s="9"/>
      <c r="R18" s="36"/>
      <c r="S18" s="17"/>
      <c r="T18" s="12"/>
      <c r="U18" s="9"/>
      <c r="V18" s="36"/>
      <c r="W18" s="19"/>
      <c r="X18" s="159" t="s">
        <v>167</v>
      </c>
    </row>
    <row r="19" spans="1:24" ht="22.5" customHeight="1" x14ac:dyDescent="0.25">
      <c r="A19" s="158" t="s">
        <v>30</v>
      </c>
      <c r="B19" s="20" t="s">
        <v>31</v>
      </c>
      <c r="C19" s="15">
        <f t="shared" si="1"/>
        <v>15</v>
      </c>
      <c r="D19" s="9">
        <f t="shared" si="0"/>
        <v>30</v>
      </c>
      <c r="E19" s="16">
        <f t="shared" si="2"/>
        <v>45</v>
      </c>
      <c r="F19" s="34">
        <f t="shared" si="3"/>
        <v>10</v>
      </c>
      <c r="G19" s="11">
        <f t="shared" si="4"/>
        <v>5</v>
      </c>
      <c r="H19" s="12">
        <v>15</v>
      </c>
      <c r="I19" s="9">
        <v>30</v>
      </c>
      <c r="J19" s="36">
        <v>10</v>
      </c>
      <c r="K19" s="17">
        <v>5</v>
      </c>
      <c r="L19" s="12"/>
      <c r="M19" s="9"/>
      <c r="N19" s="36"/>
      <c r="O19" s="17"/>
      <c r="P19" s="12"/>
      <c r="Q19" s="9"/>
      <c r="R19" s="36"/>
      <c r="S19" s="17"/>
      <c r="T19" s="12"/>
      <c r="U19" s="9"/>
      <c r="V19" s="36"/>
      <c r="W19" s="19"/>
      <c r="X19" s="159" t="s">
        <v>168</v>
      </c>
    </row>
    <row r="20" spans="1:24" x14ac:dyDescent="0.25">
      <c r="A20" s="158" t="s">
        <v>33</v>
      </c>
      <c r="B20" s="7" t="s">
        <v>34</v>
      </c>
      <c r="C20" s="15">
        <f t="shared" si="1"/>
        <v>15</v>
      </c>
      <c r="D20" s="9">
        <f t="shared" si="0"/>
        <v>15</v>
      </c>
      <c r="E20" s="16">
        <f t="shared" si="2"/>
        <v>30</v>
      </c>
      <c r="F20" s="34">
        <f t="shared" si="3"/>
        <v>8</v>
      </c>
      <c r="G20" s="11">
        <f t="shared" si="4"/>
        <v>3</v>
      </c>
      <c r="H20" s="12"/>
      <c r="I20" s="9"/>
      <c r="J20" s="36"/>
      <c r="K20" s="17"/>
      <c r="L20" s="12">
        <v>15</v>
      </c>
      <c r="M20" s="9">
        <v>15</v>
      </c>
      <c r="N20" s="36">
        <v>8</v>
      </c>
      <c r="O20" s="17">
        <v>3</v>
      </c>
      <c r="P20" s="12"/>
      <c r="Q20" s="9"/>
      <c r="R20" s="36"/>
      <c r="S20" s="17"/>
      <c r="T20" s="12"/>
      <c r="U20" s="9"/>
      <c r="V20" s="36"/>
      <c r="W20" s="19"/>
      <c r="X20" s="159" t="s">
        <v>167</v>
      </c>
    </row>
    <row r="21" spans="1:24" x14ac:dyDescent="0.25">
      <c r="A21" s="158" t="s">
        <v>36</v>
      </c>
      <c r="B21" s="7" t="s">
        <v>37</v>
      </c>
      <c r="C21" s="15">
        <f t="shared" si="1"/>
        <v>15</v>
      </c>
      <c r="D21" s="9">
        <f t="shared" si="0"/>
        <v>15</v>
      </c>
      <c r="E21" s="16">
        <f t="shared" si="2"/>
        <v>30</v>
      </c>
      <c r="F21" s="34">
        <f t="shared" si="3"/>
        <v>8</v>
      </c>
      <c r="G21" s="11">
        <f t="shared" si="4"/>
        <v>3</v>
      </c>
      <c r="H21" s="12">
        <v>15</v>
      </c>
      <c r="I21" s="9">
        <v>15</v>
      </c>
      <c r="J21" s="36">
        <v>8</v>
      </c>
      <c r="K21" s="17">
        <v>3</v>
      </c>
      <c r="L21" s="12"/>
      <c r="M21" s="9"/>
      <c r="N21" s="36"/>
      <c r="O21" s="17"/>
      <c r="P21" s="12"/>
      <c r="Q21" s="9"/>
      <c r="R21" s="36"/>
      <c r="S21" s="17"/>
      <c r="T21" s="12"/>
      <c r="U21" s="9"/>
      <c r="V21" s="36"/>
      <c r="W21" s="19"/>
      <c r="X21" s="159" t="s">
        <v>169</v>
      </c>
    </row>
    <row r="22" spans="1:24" ht="24.75" customHeight="1" x14ac:dyDescent="0.25">
      <c r="A22" s="158" t="s">
        <v>39</v>
      </c>
      <c r="B22" s="20" t="s">
        <v>40</v>
      </c>
      <c r="C22" s="15">
        <f t="shared" si="1"/>
        <v>15</v>
      </c>
      <c r="D22" s="9">
        <f t="shared" si="0"/>
        <v>15</v>
      </c>
      <c r="E22" s="16">
        <f t="shared" si="2"/>
        <v>30</v>
      </c>
      <c r="F22" s="34">
        <f t="shared" si="3"/>
        <v>8</v>
      </c>
      <c r="G22" s="11">
        <f t="shared" si="4"/>
        <v>3</v>
      </c>
      <c r="H22" s="12"/>
      <c r="I22" s="9"/>
      <c r="J22" s="36"/>
      <c r="K22" s="17"/>
      <c r="L22" s="12"/>
      <c r="M22" s="9"/>
      <c r="N22" s="36"/>
      <c r="O22" s="17"/>
      <c r="P22" s="12">
        <v>15</v>
      </c>
      <c r="Q22" s="9">
        <v>15</v>
      </c>
      <c r="R22" s="36">
        <v>8</v>
      </c>
      <c r="S22" s="17">
        <v>3</v>
      </c>
      <c r="T22" s="12"/>
      <c r="U22" s="9"/>
      <c r="V22" s="36"/>
      <c r="W22" s="19"/>
      <c r="X22" s="159" t="s">
        <v>170</v>
      </c>
    </row>
    <row r="23" spans="1:24" x14ac:dyDescent="0.25">
      <c r="A23" s="158" t="s">
        <v>42</v>
      </c>
      <c r="B23" s="7" t="s">
        <v>43</v>
      </c>
      <c r="C23" s="15">
        <f t="shared" si="1"/>
        <v>15</v>
      </c>
      <c r="D23" s="9">
        <f t="shared" si="0"/>
        <v>15</v>
      </c>
      <c r="E23" s="16">
        <f t="shared" si="2"/>
        <v>30</v>
      </c>
      <c r="F23" s="34">
        <f t="shared" si="3"/>
        <v>8</v>
      </c>
      <c r="G23" s="11">
        <f t="shared" si="4"/>
        <v>3</v>
      </c>
      <c r="H23" s="12"/>
      <c r="I23" s="9"/>
      <c r="J23" s="36"/>
      <c r="K23" s="17"/>
      <c r="L23" s="12">
        <v>15</v>
      </c>
      <c r="M23" s="9">
        <v>15</v>
      </c>
      <c r="N23" s="36">
        <v>8</v>
      </c>
      <c r="O23" s="17">
        <v>3</v>
      </c>
      <c r="P23" s="12"/>
      <c r="Q23" s="9"/>
      <c r="R23" s="36"/>
      <c r="S23" s="17"/>
      <c r="T23" s="12"/>
      <c r="U23" s="9"/>
      <c r="V23" s="36"/>
      <c r="W23" s="19"/>
      <c r="X23" s="159" t="s">
        <v>167</v>
      </c>
    </row>
    <row r="24" spans="1:24" x14ac:dyDescent="0.25">
      <c r="A24" s="158" t="s">
        <v>45</v>
      </c>
      <c r="B24" s="21" t="s">
        <v>46</v>
      </c>
      <c r="C24" s="15">
        <f t="shared" si="1"/>
        <v>15</v>
      </c>
      <c r="D24" s="9">
        <f t="shared" si="0"/>
        <v>0</v>
      </c>
      <c r="E24" s="16">
        <f t="shared" si="2"/>
        <v>15</v>
      </c>
      <c r="F24" s="34">
        <f t="shared" si="3"/>
        <v>4</v>
      </c>
      <c r="G24" s="11">
        <f t="shared" si="4"/>
        <v>1</v>
      </c>
      <c r="H24" s="22"/>
      <c r="I24" s="23"/>
      <c r="J24" s="37"/>
      <c r="K24" s="24"/>
      <c r="L24" s="22"/>
      <c r="M24" s="23"/>
      <c r="N24" s="37"/>
      <c r="O24" s="24"/>
      <c r="P24" s="22"/>
      <c r="Q24" s="23"/>
      <c r="R24" s="37"/>
      <c r="S24" s="24"/>
      <c r="T24" s="22">
        <v>15</v>
      </c>
      <c r="U24" s="23">
        <v>0</v>
      </c>
      <c r="V24" s="37">
        <v>4</v>
      </c>
      <c r="W24" s="25">
        <v>1</v>
      </c>
      <c r="X24" s="159" t="s">
        <v>171</v>
      </c>
    </row>
    <row r="25" spans="1:24" ht="15.75" thickBot="1" x14ac:dyDescent="0.3">
      <c r="A25" s="160" t="s">
        <v>48</v>
      </c>
      <c r="B25" s="214" t="s">
        <v>49</v>
      </c>
      <c r="C25" s="162">
        <f t="shared" si="1"/>
        <v>15</v>
      </c>
      <c r="D25" s="163">
        <f t="shared" si="0"/>
        <v>0</v>
      </c>
      <c r="E25" s="164">
        <f t="shared" si="2"/>
        <v>15</v>
      </c>
      <c r="F25" s="165">
        <f>J25+N25+R25+V25</f>
        <v>4</v>
      </c>
      <c r="G25" s="215">
        <f t="shared" si="4"/>
        <v>1</v>
      </c>
      <c r="H25" s="216"/>
      <c r="I25" s="217"/>
      <c r="J25" s="218"/>
      <c r="K25" s="219"/>
      <c r="L25" s="216">
        <v>15</v>
      </c>
      <c r="M25" s="217"/>
      <c r="N25" s="218">
        <v>4</v>
      </c>
      <c r="O25" s="219">
        <v>1</v>
      </c>
      <c r="P25" s="216"/>
      <c r="Q25" s="217"/>
      <c r="R25" s="218"/>
      <c r="S25" s="219"/>
      <c r="T25" s="216"/>
      <c r="U25" s="217"/>
      <c r="V25" s="218"/>
      <c r="W25" s="220"/>
      <c r="X25" s="170" t="s">
        <v>166</v>
      </c>
    </row>
    <row r="26" spans="1:24" ht="15.75" thickBot="1" x14ac:dyDescent="0.3">
      <c r="A26" s="146"/>
      <c r="B26" s="147" t="s">
        <v>50</v>
      </c>
      <c r="C26" s="26">
        <f>SUM(C16:C25)</f>
        <v>165</v>
      </c>
      <c r="D26" s="27">
        <f>SUM(D16:D25)</f>
        <v>160</v>
      </c>
      <c r="E26" s="28">
        <f>SUM(E16:E25)</f>
        <v>325</v>
      </c>
      <c r="F26" s="35">
        <f>SUM(F16:F25)</f>
        <v>78</v>
      </c>
      <c r="G26" s="29">
        <f>SUM(G16:G25)</f>
        <v>29</v>
      </c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4"/>
    </row>
    <row r="27" spans="1:24" ht="16.5" thickTop="1" thickBot="1" x14ac:dyDescent="0.3">
      <c r="A27" s="272" t="s">
        <v>51</v>
      </c>
      <c r="B27" s="27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4"/>
    </row>
    <row r="28" spans="1:24" x14ac:dyDescent="0.25">
      <c r="A28" s="148" t="s">
        <v>52</v>
      </c>
      <c r="B28" s="171" t="s">
        <v>53</v>
      </c>
      <c r="C28" s="149">
        <f>SUM(H28,L28,P28,T28)</f>
        <v>0</v>
      </c>
      <c r="D28" s="150">
        <f t="shared" ref="D28:D44" si="5">SUM(I28+M28+Q28+U28)</f>
        <v>30</v>
      </c>
      <c r="E28" s="151">
        <f t="shared" ref="E28:E44" si="6">SUM(C28:D28)</f>
        <v>30</v>
      </c>
      <c r="F28" s="152">
        <f>J28+N28+R28+V28</f>
        <v>8</v>
      </c>
      <c r="G28" s="153">
        <f>K28+O28+S28+W28</f>
        <v>4</v>
      </c>
      <c r="H28" s="154"/>
      <c r="I28" s="150">
        <v>30</v>
      </c>
      <c r="J28" s="155">
        <v>8</v>
      </c>
      <c r="K28" s="156">
        <v>4</v>
      </c>
      <c r="L28" s="154"/>
      <c r="M28" s="150"/>
      <c r="N28" s="155"/>
      <c r="O28" s="156"/>
      <c r="P28" s="154"/>
      <c r="Q28" s="150"/>
      <c r="R28" s="155"/>
      <c r="S28" s="156"/>
      <c r="T28" s="154"/>
      <c r="U28" s="172"/>
      <c r="V28" s="173"/>
      <c r="W28" s="156"/>
      <c r="X28" s="157" t="s">
        <v>169</v>
      </c>
    </row>
    <row r="29" spans="1:24" x14ac:dyDescent="0.25">
      <c r="A29" s="158" t="s">
        <v>54</v>
      </c>
      <c r="B29" s="7" t="s">
        <v>55</v>
      </c>
      <c r="C29" s="8">
        <f t="shared" ref="C29:C44" si="7">SUM(H29,L29,P29,T29)</f>
        <v>15</v>
      </c>
      <c r="D29" s="9">
        <f t="shared" si="5"/>
        <v>15</v>
      </c>
      <c r="E29" s="10">
        <f t="shared" si="6"/>
        <v>30</v>
      </c>
      <c r="F29" s="33">
        <f t="shared" ref="F29:F43" si="8">J29+N29+R29+V29</f>
        <v>8</v>
      </c>
      <c r="G29" s="19">
        <f t="shared" ref="G29:G44" si="9">K29+O29+S29+W29</f>
        <v>3</v>
      </c>
      <c r="H29" s="12"/>
      <c r="I29" s="9"/>
      <c r="J29" s="36"/>
      <c r="K29" s="18"/>
      <c r="L29" s="12"/>
      <c r="M29" s="9"/>
      <c r="N29" s="36"/>
      <c r="O29" s="18"/>
      <c r="P29" s="12">
        <v>15</v>
      </c>
      <c r="Q29" s="9">
        <v>15</v>
      </c>
      <c r="R29" s="36">
        <v>8</v>
      </c>
      <c r="S29" s="18">
        <v>3</v>
      </c>
      <c r="T29" s="38"/>
      <c r="U29" s="41"/>
      <c r="V29" s="42"/>
      <c r="W29" s="39"/>
      <c r="X29" s="159" t="s">
        <v>170</v>
      </c>
    </row>
    <row r="30" spans="1:24" x14ac:dyDescent="0.25">
      <c r="A30" s="158" t="s">
        <v>56</v>
      </c>
      <c r="B30" s="7" t="s">
        <v>57</v>
      </c>
      <c r="C30" s="8">
        <f t="shared" si="7"/>
        <v>15</v>
      </c>
      <c r="D30" s="9">
        <f t="shared" si="5"/>
        <v>30</v>
      </c>
      <c r="E30" s="10">
        <f t="shared" si="6"/>
        <v>45</v>
      </c>
      <c r="F30" s="33">
        <f t="shared" si="8"/>
        <v>10</v>
      </c>
      <c r="G30" s="19">
        <f t="shared" si="9"/>
        <v>5</v>
      </c>
      <c r="H30" s="12"/>
      <c r="I30" s="9"/>
      <c r="J30" s="36"/>
      <c r="K30" s="18"/>
      <c r="L30" s="12"/>
      <c r="M30" s="9"/>
      <c r="N30" s="36"/>
      <c r="O30" s="18"/>
      <c r="P30" s="12"/>
      <c r="Q30" s="174"/>
      <c r="R30" s="175"/>
      <c r="S30" s="18"/>
      <c r="T30" s="12">
        <v>15</v>
      </c>
      <c r="U30" s="40">
        <v>30</v>
      </c>
      <c r="V30" s="43">
        <v>10</v>
      </c>
      <c r="W30" s="18">
        <v>5</v>
      </c>
      <c r="X30" s="159" t="s">
        <v>172</v>
      </c>
    </row>
    <row r="31" spans="1:24" x14ac:dyDescent="0.25">
      <c r="A31" s="158" t="s">
        <v>59</v>
      </c>
      <c r="B31" s="7" t="s">
        <v>60</v>
      </c>
      <c r="C31" s="8">
        <f t="shared" si="7"/>
        <v>60</v>
      </c>
      <c r="D31" s="9">
        <f t="shared" si="5"/>
        <v>90</v>
      </c>
      <c r="E31" s="10">
        <f t="shared" si="6"/>
        <v>150</v>
      </c>
      <c r="F31" s="33">
        <f t="shared" si="8"/>
        <v>42</v>
      </c>
      <c r="G31" s="19">
        <f t="shared" si="9"/>
        <v>15</v>
      </c>
      <c r="H31" s="12"/>
      <c r="I31" s="9"/>
      <c r="J31" s="36"/>
      <c r="K31" s="18"/>
      <c r="L31" s="12">
        <v>15</v>
      </c>
      <c r="M31" s="9">
        <v>15</v>
      </c>
      <c r="N31" s="36">
        <v>8</v>
      </c>
      <c r="O31" s="18">
        <v>2</v>
      </c>
      <c r="P31" s="12">
        <v>30</v>
      </c>
      <c r="Q31" s="9">
        <v>30</v>
      </c>
      <c r="R31" s="36">
        <v>14</v>
      </c>
      <c r="S31" s="18">
        <v>3</v>
      </c>
      <c r="T31" s="12">
        <v>15</v>
      </c>
      <c r="U31" s="9">
        <v>45</v>
      </c>
      <c r="V31" s="36">
        <v>20</v>
      </c>
      <c r="W31" s="18">
        <v>10</v>
      </c>
      <c r="X31" s="159" t="s">
        <v>173</v>
      </c>
    </row>
    <row r="32" spans="1:24" x14ac:dyDescent="0.25">
      <c r="A32" s="158" t="s">
        <v>62</v>
      </c>
      <c r="B32" s="7" t="s">
        <v>63</v>
      </c>
      <c r="C32" s="8">
        <f t="shared" si="7"/>
        <v>15</v>
      </c>
      <c r="D32" s="9">
        <f t="shared" si="5"/>
        <v>15</v>
      </c>
      <c r="E32" s="10">
        <f t="shared" si="6"/>
        <v>30</v>
      </c>
      <c r="F32" s="33">
        <f t="shared" si="8"/>
        <v>8</v>
      </c>
      <c r="G32" s="19">
        <f t="shared" si="9"/>
        <v>3</v>
      </c>
      <c r="H32" s="12">
        <v>15</v>
      </c>
      <c r="I32" s="9">
        <v>15</v>
      </c>
      <c r="J32" s="36">
        <v>8</v>
      </c>
      <c r="K32" s="18">
        <v>3</v>
      </c>
      <c r="L32" s="12"/>
      <c r="M32" s="9"/>
      <c r="N32" s="36"/>
      <c r="O32" s="18"/>
      <c r="P32" s="12"/>
      <c r="Q32" s="9"/>
      <c r="R32" s="36"/>
      <c r="S32" s="18"/>
      <c r="T32" s="12"/>
      <c r="U32" s="9"/>
      <c r="V32" s="36"/>
      <c r="W32" s="18"/>
      <c r="X32" s="159" t="s">
        <v>168</v>
      </c>
    </row>
    <row r="33" spans="1:24" x14ac:dyDescent="0.25">
      <c r="A33" s="158" t="s">
        <v>65</v>
      </c>
      <c r="B33" s="7" t="s">
        <v>66</v>
      </c>
      <c r="C33" s="8">
        <f t="shared" si="7"/>
        <v>15</v>
      </c>
      <c r="D33" s="9">
        <f t="shared" si="5"/>
        <v>15</v>
      </c>
      <c r="E33" s="10">
        <f t="shared" si="6"/>
        <v>30</v>
      </c>
      <c r="F33" s="33">
        <f t="shared" si="8"/>
        <v>8</v>
      </c>
      <c r="G33" s="19">
        <f t="shared" si="9"/>
        <v>4</v>
      </c>
      <c r="H33" s="12">
        <v>15</v>
      </c>
      <c r="I33" s="9">
        <v>15</v>
      </c>
      <c r="J33" s="36">
        <v>8</v>
      </c>
      <c r="K33" s="18">
        <v>4</v>
      </c>
      <c r="L33" s="12"/>
      <c r="M33" s="9"/>
      <c r="N33" s="36"/>
      <c r="O33" s="18"/>
      <c r="P33" s="12"/>
      <c r="Q33" s="9"/>
      <c r="R33" s="36"/>
      <c r="S33" s="18"/>
      <c r="T33" s="12"/>
      <c r="U33" s="9"/>
      <c r="V33" s="36"/>
      <c r="W33" s="18"/>
      <c r="X33" s="159" t="s">
        <v>168</v>
      </c>
    </row>
    <row r="34" spans="1:24" x14ac:dyDescent="0.25">
      <c r="A34" s="158" t="s">
        <v>68</v>
      </c>
      <c r="B34" s="7" t="s">
        <v>69</v>
      </c>
      <c r="C34" s="8">
        <f t="shared" si="7"/>
        <v>15</v>
      </c>
      <c r="D34" s="9">
        <f t="shared" si="5"/>
        <v>15</v>
      </c>
      <c r="E34" s="10">
        <f t="shared" si="6"/>
        <v>30</v>
      </c>
      <c r="F34" s="33">
        <f t="shared" si="8"/>
        <v>8</v>
      </c>
      <c r="G34" s="19">
        <f t="shared" si="9"/>
        <v>2</v>
      </c>
      <c r="H34" s="12"/>
      <c r="I34" s="9"/>
      <c r="J34" s="36"/>
      <c r="K34" s="18"/>
      <c r="L34" s="12"/>
      <c r="M34" s="9"/>
      <c r="N34" s="36"/>
      <c r="O34" s="18"/>
      <c r="P34" s="12">
        <v>15</v>
      </c>
      <c r="Q34" s="9">
        <v>15</v>
      </c>
      <c r="R34" s="36">
        <v>8</v>
      </c>
      <c r="S34" s="18">
        <v>2</v>
      </c>
      <c r="T34" s="12"/>
      <c r="U34" s="9"/>
      <c r="V34" s="36"/>
      <c r="W34" s="18"/>
      <c r="X34" s="159" t="s">
        <v>170</v>
      </c>
    </row>
    <row r="35" spans="1:24" ht="15.75" thickBot="1" x14ac:dyDescent="0.3">
      <c r="A35" s="160" t="s">
        <v>70</v>
      </c>
      <c r="B35" s="176" t="s">
        <v>71</v>
      </c>
      <c r="C35" s="162">
        <f t="shared" si="7"/>
        <v>15</v>
      </c>
      <c r="D35" s="163">
        <f t="shared" si="5"/>
        <v>30</v>
      </c>
      <c r="E35" s="164">
        <f t="shared" si="6"/>
        <v>45</v>
      </c>
      <c r="F35" s="165">
        <f t="shared" si="8"/>
        <v>10</v>
      </c>
      <c r="G35" s="166">
        <f t="shared" si="9"/>
        <v>4</v>
      </c>
      <c r="H35" s="167"/>
      <c r="I35" s="163"/>
      <c r="J35" s="168"/>
      <c r="K35" s="169"/>
      <c r="L35" s="167">
        <v>15</v>
      </c>
      <c r="M35" s="163">
        <v>30</v>
      </c>
      <c r="N35" s="168">
        <v>10</v>
      </c>
      <c r="O35" s="169">
        <v>4</v>
      </c>
      <c r="P35" s="167"/>
      <c r="Q35" s="163"/>
      <c r="R35" s="168"/>
      <c r="S35" s="169"/>
      <c r="T35" s="167"/>
      <c r="U35" s="163"/>
      <c r="V35" s="168"/>
      <c r="W35" s="169"/>
      <c r="X35" s="170" t="s">
        <v>167</v>
      </c>
    </row>
    <row r="36" spans="1:24" ht="22.5" x14ac:dyDescent="0.25">
      <c r="A36" s="184" t="s">
        <v>73</v>
      </c>
      <c r="B36" s="185" t="s">
        <v>74</v>
      </c>
      <c r="C36" s="186">
        <f t="shared" si="7"/>
        <v>15</v>
      </c>
      <c r="D36" s="172">
        <f t="shared" si="5"/>
        <v>0</v>
      </c>
      <c r="E36" s="187">
        <f t="shared" si="6"/>
        <v>15</v>
      </c>
      <c r="F36" s="188">
        <f t="shared" si="8"/>
        <v>4</v>
      </c>
      <c r="G36" s="189">
        <f t="shared" si="9"/>
        <v>1</v>
      </c>
      <c r="H36" s="190"/>
      <c r="I36" s="172"/>
      <c r="J36" s="173"/>
      <c r="K36" s="191"/>
      <c r="L36" s="190">
        <v>15</v>
      </c>
      <c r="M36" s="172">
        <v>0</v>
      </c>
      <c r="N36" s="173">
        <v>4</v>
      </c>
      <c r="O36" s="191">
        <v>1</v>
      </c>
      <c r="P36" s="190"/>
      <c r="Q36" s="172"/>
      <c r="R36" s="173"/>
      <c r="S36" s="191"/>
      <c r="T36" s="190"/>
      <c r="U36" s="172"/>
      <c r="V36" s="173"/>
      <c r="W36" s="191"/>
      <c r="X36" s="192" t="s">
        <v>166</v>
      </c>
    </row>
    <row r="37" spans="1:24" ht="22.5" x14ac:dyDescent="0.25">
      <c r="A37" s="209" t="s">
        <v>76</v>
      </c>
      <c r="B37" s="200" t="s">
        <v>77</v>
      </c>
      <c r="C37" s="201">
        <f t="shared" si="7"/>
        <v>15</v>
      </c>
      <c r="D37" s="202">
        <f t="shared" si="5"/>
        <v>0</v>
      </c>
      <c r="E37" s="203">
        <f t="shared" si="6"/>
        <v>15</v>
      </c>
      <c r="F37" s="204">
        <f t="shared" si="8"/>
        <v>4</v>
      </c>
      <c r="G37" s="205">
        <f t="shared" si="9"/>
        <v>2</v>
      </c>
      <c r="H37" s="206"/>
      <c r="I37" s="202"/>
      <c r="J37" s="207"/>
      <c r="K37" s="208"/>
      <c r="L37" s="206"/>
      <c r="M37" s="202"/>
      <c r="N37" s="207"/>
      <c r="O37" s="208"/>
      <c r="P37" s="206"/>
      <c r="Q37" s="202"/>
      <c r="R37" s="207"/>
      <c r="S37" s="208"/>
      <c r="T37" s="206">
        <v>15</v>
      </c>
      <c r="U37" s="202">
        <v>0</v>
      </c>
      <c r="V37" s="207">
        <v>4</v>
      </c>
      <c r="W37" s="208">
        <v>2</v>
      </c>
      <c r="X37" s="210" t="s">
        <v>171</v>
      </c>
    </row>
    <row r="38" spans="1:24" x14ac:dyDescent="0.25">
      <c r="A38" s="158" t="s">
        <v>78</v>
      </c>
      <c r="B38" s="20" t="s">
        <v>79</v>
      </c>
      <c r="C38" s="8">
        <f t="shared" si="7"/>
        <v>30</v>
      </c>
      <c r="D38" s="9">
        <f t="shared" si="5"/>
        <v>0</v>
      </c>
      <c r="E38" s="10">
        <f t="shared" si="6"/>
        <v>30</v>
      </c>
      <c r="F38" s="33">
        <f t="shared" si="8"/>
        <v>8</v>
      </c>
      <c r="G38" s="19">
        <f t="shared" si="9"/>
        <v>2</v>
      </c>
      <c r="H38" s="12"/>
      <c r="I38" s="9"/>
      <c r="J38" s="36"/>
      <c r="K38" s="18"/>
      <c r="L38" s="12"/>
      <c r="M38" s="9"/>
      <c r="N38" s="36"/>
      <c r="O38" s="18"/>
      <c r="P38" s="12">
        <v>30</v>
      </c>
      <c r="Q38" s="9">
        <v>0</v>
      </c>
      <c r="R38" s="36">
        <v>8</v>
      </c>
      <c r="S38" s="18">
        <v>2</v>
      </c>
      <c r="T38" s="12"/>
      <c r="U38" s="9"/>
      <c r="V38" s="36"/>
      <c r="W38" s="18"/>
      <c r="X38" s="159" t="s">
        <v>170</v>
      </c>
    </row>
    <row r="39" spans="1:24" x14ac:dyDescent="0.25">
      <c r="A39" s="158" t="s">
        <v>80</v>
      </c>
      <c r="B39" s="20" t="s">
        <v>81</v>
      </c>
      <c r="C39" s="8">
        <f t="shared" si="7"/>
        <v>0</v>
      </c>
      <c r="D39" s="9">
        <f t="shared" si="5"/>
        <v>15</v>
      </c>
      <c r="E39" s="10">
        <f t="shared" si="6"/>
        <v>15</v>
      </c>
      <c r="F39" s="33">
        <f t="shared" si="8"/>
        <v>4</v>
      </c>
      <c r="G39" s="19">
        <f t="shared" si="9"/>
        <v>1</v>
      </c>
      <c r="H39" s="12"/>
      <c r="I39" s="9"/>
      <c r="J39" s="36"/>
      <c r="K39" s="18"/>
      <c r="L39" s="12"/>
      <c r="M39" s="9"/>
      <c r="N39" s="36"/>
      <c r="O39" s="18"/>
      <c r="P39" s="12">
        <v>0</v>
      </c>
      <c r="Q39" s="9">
        <v>15</v>
      </c>
      <c r="R39" s="36">
        <v>4</v>
      </c>
      <c r="S39" s="18">
        <v>1</v>
      </c>
      <c r="T39" s="12"/>
      <c r="U39" s="9"/>
      <c r="V39" s="36"/>
      <c r="W39" s="18"/>
      <c r="X39" s="159" t="s">
        <v>170</v>
      </c>
    </row>
    <row r="40" spans="1:24" x14ac:dyDescent="0.25">
      <c r="A40" s="158" t="s">
        <v>83</v>
      </c>
      <c r="B40" s="20" t="s">
        <v>84</v>
      </c>
      <c r="C40" s="8">
        <f t="shared" si="7"/>
        <v>15</v>
      </c>
      <c r="D40" s="9">
        <f t="shared" si="5"/>
        <v>15</v>
      </c>
      <c r="E40" s="10">
        <f t="shared" si="6"/>
        <v>30</v>
      </c>
      <c r="F40" s="33">
        <f t="shared" si="8"/>
        <v>8</v>
      </c>
      <c r="G40" s="19">
        <f t="shared" si="9"/>
        <v>2</v>
      </c>
      <c r="H40" s="12"/>
      <c r="I40" s="9"/>
      <c r="J40" s="36"/>
      <c r="K40" s="18"/>
      <c r="L40" s="12"/>
      <c r="M40" s="9"/>
      <c r="N40" s="36"/>
      <c r="O40" s="18"/>
      <c r="P40" s="12">
        <v>15</v>
      </c>
      <c r="Q40" s="9">
        <v>15</v>
      </c>
      <c r="R40" s="36">
        <v>8</v>
      </c>
      <c r="S40" s="18">
        <v>2</v>
      </c>
      <c r="T40" s="12"/>
      <c r="U40" s="9"/>
      <c r="V40" s="36"/>
      <c r="W40" s="18"/>
      <c r="X40" s="159" t="s">
        <v>174</v>
      </c>
    </row>
    <row r="41" spans="1:24" ht="22.5" x14ac:dyDescent="0.25">
      <c r="A41" s="158" t="s">
        <v>86</v>
      </c>
      <c r="B41" s="20" t="s">
        <v>87</v>
      </c>
      <c r="C41" s="8">
        <f t="shared" si="7"/>
        <v>15</v>
      </c>
      <c r="D41" s="9">
        <f t="shared" si="5"/>
        <v>15</v>
      </c>
      <c r="E41" s="10">
        <f t="shared" si="6"/>
        <v>30</v>
      </c>
      <c r="F41" s="33">
        <f t="shared" si="8"/>
        <v>8</v>
      </c>
      <c r="G41" s="19">
        <f t="shared" si="9"/>
        <v>3</v>
      </c>
      <c r="H41" s="12">
        <v>15</v>
      </c>
      <c r="I41" s="9">
        <v>15</v>
      </c>
      <c r="J41" s="36">
        <v>8</v>
      </c>
      <c r="K41" s="18">
        <v>3</v>
      </c>
      <c r="L41" s="12"/>
      <c r="M41" s="9"/>
      <c r="N41" s="36"/>
      <c r="O41" s="18"/>
      <c r="P41" s="12"/>
      <c r="Q41" s="9"/>
      <c r="R41" s="36"/>
      <c r="S41" s="18"/>
      <c r="T41" s="12"/>
      <c r="U41" s="9"/>
      <c r="V41" s="36"/>
      <c r="W41" s="18"/>
      <c r="X41" s="159" t="s">
        <v>169</v>
      </c>
    </row>
    <row r="42" spans="1:24" x14ac:dyDescent="0.25">
      <c r="A42" s="158" t="s">
        <v>88</v>
      </c>
      <c r="B42" s="7" t="s">
        <v>176</v>
      </c>
      <c r="C42" s="8">
        <f t="shared" si="7"/>
        <v>60</v>
      </c>
      <c r="D42" s="9">
        <f t="shared" si="5"/>
        <v>0</v>
      </c>
      <c r="E42" s="10">
        <f t="shared" si="6"/>
        <v>60</v>
      </c>
      <c r="F42" s="33">
        <f t="shared" si="8"/>
        <v>16</v>
      </c>
      <c r="G42" s="19">
        <f t="shared" si="9"/>
        <v>8</v>
      </c>
      <c r="H42" s="12"/>
      <c r="I42" s="9"/>
      <c r="J42" s="36"/>
      <c r="K42" s="18"/>
      <c r="L42" s="12">
        <v>30</v>
      </c>
      <c r="M42" s="9">
        <v>0</v>
      </c>
      <c r="N42" s="36">
        <v>8</v>
      </c>
      <c r="O42" s="18">
        <v>4</v>
      </c>
      <c r="P42" s="12">
        <v>30</v>
      </c>
      <c r="Q42" s="9">
        <v>0</v>
      </c>
      <c r="R42" s="36">
        <v>8</v>
      </c>
      <c r="S42" s="18">
        <v>4</v>
      </c>
      <c r="T42" s="12"/>
      <c r="U42" s="9"/>
      <c r="V42" s="36"/>
      <c r="W42" s="18"/>
      <c r="X42" s="159" t="s">
        <v>177</v>
      </c>
    </row>
    <row r="43" spans="1:24" x14ac:dyDescent="0.25">
      <c r="A43" s="158" t="s">
        <v>93</v>
      </c>
      <c r="B43" s="7" t="s">
        <v>94</v>
      </c>
      <c r="C43" s="8">
        <f t="shared" si="7"/>
        <v>0</v>
      </c>
      <c r="D43" s="9">
        <f t="shared" si="5"/>
        <v>360</v>
      </c>
      <c r="E43" s="10">
        <f t="shared" si="6"/>
        <v>360</v>
      </c>
      <c r="F43" s="33">
        <f t="shared" si="8"/>
        <v>60</v>
      </c>
      <c r="G43" s="19">
        <f t="shared" si="9"/>
        <v>9</v>
      </c>
      <c r="H43" s="12"/>
      <c r="I43" s="9">
        <v>120</v>
      </c>
      <c r="J43" s="36">
        <v>20</v>
      </c>
      <c r="K43" s="18">
        <v>3</v>
      </c>
      <c r="L43" s="12"/>
      <c r="M43" s="9">
        <v>120</v>
      </c>
      <c r="N43" s="36">
        <v>20</v>
      </c>
      <c r="O43" s="18">
        <v>3</v>
      </c>
      <c r="P43" s="12"/>
      <c r="Q43" s="9">
        <v>120</v>
      </c>
      <c r="R43" s="36">
        <v>20</v>
      </c>
      <c r="S43" s="18">
        <v>3</v>
      </c>
      <c r="T43" s="12"/>
      <c r="U43" s="9"/>
      <c r="V43" s="36"/>
      <c r="W43" s="18"/>
      <c r="X43" s="159" t="s">
        <v>175</v>
      </c>
    </row>
    <row r="44" spans="1:24" ht="15.75" thickBot="1" x14ac:dyDescent="0.3">
      <c r="A44" s="160" t="s">
        <v>96</v>
      </c>
      <c r="B44" s="161" t="s">
        <v>114</v>
      </c>
      <c r="C44" s="162">
        <f t="shared" si="7"/>
        <v>0</v>
      </c>
      <c r="D44" s="163">
        <f t="shared" si="5"/>
        <v>15</v>
      </c>
      <c r="E44" s="164">
        <f t="shared" si="6"/>
        <v>15</v>
      </c>
      <c r="F44" s="165">
        <f>J44+N44+R44+V44</f>
        <v>34</v>
      </c>
      <c r="G44" s="166">
        <f t="shared" si="9"/>
        <v>10</v>
      </c>
      <c r="H44" s="167"/>
      <c r="I44" s="163"/>
      <c r="J44" s="168"/>
      <c r="K44" s="169"/>
      <c r="L44" s="167"/>
      <c r="M44" s="163"/>
      <c r="N44" s="168"/>
      <c r="O44" s="169"/>
      <c r="P44" s="167"/>
      <c r="Q44" s="163"/>
      <c r="R44" s="168"/>
      <c r="S44" s="169"/>
      <c r="T44" s="167">
        <v>0</v>
      </c>
      <c r="U44" s="163">
        <v>15</v>
      </c>
      <c r="V44" s="168">
        <v>34</v>
      </c>
      <c r="W44" s="169">
        <v>10</v>
      </c>
      <c r="X44" s="170" t="s">
        <v>172</v>
      </c>
    </row>
    <row r="45" spans="1:24" ht="15.75" thickBot="1" x14ac:dyDescent="0.3">
      <c r="A45" s="193"/>
      <c r="B45" s="194" t="s">
        <v>98</v>
      </c>
      <c r="C45" s="195">
        <f>SUM(C28:C44)</f>
        <v>300</v>
      </c>
      <c r="D45" s="196">
        <f>SUM(D28:D44)</f>
        <v>660</v>
      </c>
      <c r="E45" s="197">
        <f>SUM(E28:E44)</f>
        <v>960</v>
      </c>
      <c r="F45" s="198">
        <f>SUM(F28:F44)</f>
        <v>248</v>
      </c>
      <c r="G45" s="199">
        <f>SUM(G28:G44)</f>
        <v>78</v>
      </c>
      <c r="H45" s="14"/>
      <c r="I45" s="14"/>
      <c r="J45" s="14"/>
      <c r="K45" s="30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4"/>
    </row>
    <row r="46" spans="1:24" ht="15.75" thickBot="1" x14ac:dyDescent="0.3">
      <c r="A46" s="274" t="s">
        <v>99</v>
      </c>
      <c r="B46" s="27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236"/>
    </row>
    <row r="47" spans="1:24" ht="22.5" x14ac:dyDescent="0.25">
      <c r="A47" s="148" t="s">
        <v>100</v>
      </c>
      <c r="B47" s="237" t="s">
        <v>101</v>
      </c>
      <c r="C47" s="149">
        <f>SUM(H47,L47,P47,T47)</f>
        <v>0</v>
      </c>
      <c r="D47" s="150">
        <f>SUM(I47+M47+Q47+U47)</f>
        <v>30</v>
      </c>
      <c r="E47" s="151">
        <f>SUM(C47:D47)</f>
        <v>30</v>
      </c>
      <c r="F47" s="152">
        <f>J47+N47+R47+V47</f>
        <v>8</v>
      </c>
      <c r="G47" s="153">
        <f>SUM(K47,O47,S47,W47)</f>
        <v>3</v>
      </c>
      <c r="H47" s="154">
        <v>0</v>
      </c>
      <c r="I47" s="150">
        <v>30</v>
      </c>
      <c r="J47" s="155">
        <v>8</v>
      </c>
      <c r="K47" s="153">
        <v>3</v>
      </c>
      <c r="L47" s="154"/>
      <c r="M47" s="150"/>
      <c r="N47" s="155"/>
      <c r="O47" s="153"/>
      <c r="P47" s="154"/>
      <c r="Q47" s="150"/>
      <c r="R47" s="155"/>
      <c r="S47" s="153"/>
      <c r="T47" s="154"/>
      <c r="U47" s="150"/>
      <c r="V47" s="155"/>
      <c r="W47" s="153"/>
      <c r="X47" s="157" t="s">
        <v>169</v>
      </c>
    </row>
    <row r="48" spans="1:24" ht="22.5" x14ac:dyDescent="0.25">
      <c r="A48" s="158" t="s">
        <v>102</v>
      </c>
      <c r="B48" s="31" t="s">
        <v>103</v>
      </c>
      <c r="C48" s="8">
        <f>SUM(H48,L48,P48,T48)</f>
        <v>0</v>
      </c>
      <c r="D48" s="9">
        <f>SUM(I48+M48+Q48+U48)</f>
        <v>30</v>
      </c>
      <c r="E48" s="10">
        <f>SUM(C48:D48)</f>
        <v>30</v>
      </c>
      <c r="F48" s="33">
        <f t="shared" ref="F48:F49" si="10">J48+N48+R48+V48</f>
        <v>8</v>
      </c>
      <c r="G48" s="19">
        <f>SUM(K48,O48,S48,W48)</f>
        <v>1</v>
      </c>
      <c r="H48" s="12"/>
      <c r="I48" s="9"/>
      <c r="J48" s="36"/>
      <c r="K48" s="19"/>
      <c r="L48" s="12">
        <v>0</v>
      </c>
      <c r="M48" s="9">
        <v>30</v>
      </c>
      <c r="N48" s="36">
        <v>8</v>
      </c>
      <c r="O48" s="19">
        <v>1</v>
      </c>
      <c r="P48" s="12"/>
      <c r="Q48" s="9"/>
      <c r="R48" s="36"/>
      <c r="S48" s="19"/>
      <c r="T48" s="12"/>
      <c r="U48" s="9"/>
      <c r="V48" s="36"/>
      <c r="W48" s="19"/>
      <c r="X48" s="159" t="s">
        <v>166</v>
      </c>
    </row>
    <row r="49" spans="1:24" ht="22.5" x14ac:dyDescent="0.25">
      <c r="A49" s="158" t="s">
        <v>104</v>
      </c>
      <c r="B49" s="31" t="s">
        <v>117</v>
      </c>
      <c r="C49" s="8">
        <f>SUM(H49,L49,P49,T49)</f>
        <v>0</v>
      </c>
      <c r="D49" s="9">
        <f>SUM(I49+M49+Q49+U49)</f>
        <v>30</v>
      </c>
      <c r="E49" s="10">
        <f>SUM(C49:D49)</f>
        <v>30</v>
      </c>
      <c r="F49" s="33">
        <f t="shared" si="10"/>
        <v>8</v>
      </c>
      <c r="G49" s="19">
        <f>SUM(K49,O49,S49,W49)</f>
        <v>1</v>
      </c>
      <c r="H49" s="12"/>
      <c r="I49" s="9"/>
      <c r="J49" s="36"/>
      <c r="K49" s="19"/>
      <c r="L49" s="12"/>
      <c r="M49" s="9"/>
      <c r="N49" s="36"/>
      <c r="O49" s="19"/>
      <c r="P49" s="12">
        <v>0</v>
      </c>
      <c r="Q49" s="9">
        <v>30</v>
      </c>
      <c r="R49" s="36">
        <v>8</v>
      </c>
      <c r="S49" s="19">
        <v>1</v>
      </c>
      <c r="T49" s="12"/>
      <c r="U49" s="9"/>
      <c r="V49" s="36"/>
      <c r="W49" s="19"/>
      <c r="X49" s="159" t="s">
        <v>170</v>
      </c>
    </row>
    <row r="50" spans="1:24" ht="23.25" thickBot="1" x14ac:dyDescent="0.3">
      <c r="A50" s="160" t="s">
        <v>106</v>
      </c>
      <c r="B50" s="238" t="s">
        <v>118</v>
      </c>
      <c r="C50" s="162">
        <f>SUM(H50,L50,P50,T50)</f>
        <v>0</v>
      </c>
      <c r="D50" s="163">
        <f>SUM(I50+M50+Q50+U50)</f>
        <v>30</v>
      </c>
      <c r="E50" s="164">
        <f>SUM(C50:D50)</f>
        <v>30</v>
      </c>
      <c r="F50" s="165">
        <f>J50+N50+R50+V50</f>
        <v>8</v>
      </c>
      <c r="G50" s="166">
        <f>SUM(K50,O50,S50,W50)</f>
        <v>2</v>
      </c>
      <c r="H50" s="167"/>
      <c r="I50" s="163"/>
      <c r="J50" s="168"/>
      <c r="K50" s="166"/>
      <c r="L50" s="167"/>
      <c r="M50" s="163"/>
      <c r="N50" s="168"/>
      <c r="O50" s="166"/>
      <c r="P50" s="167"/>
      <c r="Q50" s="163"/>
      <c r="R50" s="168"/>
      <c r="S50" s="166"/>
      <c r="T50" s="167">
        <v>0</v>
      </c>
      <c r="U50" s="163">
        <v>30</v>
      </c>
      <c r="V50" s="168">
        <v>8</v>
      </c>
      <c r="W50" s="166">
        <v>2</v>
      </c>
      <c r="X50" s="170" t="s">
        <v>171</v>
      </c>
    </row>
    <row r="51" spans="1:24" ht="19.5" customHeight="1" thickBot="1" x14ac:dyDescent="0.3">
      <c r="A51" s="239"/>
      <c r="B51" s="240" t="s">
        <v>108</v>
      </c>
      <c r="C51" s="241">
        <f>SUM(C47:C50)</f>
        <v>0</v>
      </c>
      <c r="D51" s="242">
        <f>SUM(D47:D50)</f>
        <v>120</v>
      </c>
      <c r="E51" s="243">
        <f>SUM(E47:E50)</f>
        <v>120</v>
      </c>
      <c r="F51" s="244">
        <f>SUM(F47:F50)</f>
        <v>32</v>
      </c>
      <c r="G51" s="245">
        <f>SUM(G47:G50)</f>
        <v>7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62"/>
    </row>
    <row r="52" spans="1:24" ht="20.25" customHeight="1" thickBot="1" x14ac:dyDescent="0.3">
      <c r="A52" s="246"/>
      <c r="B52" s="247" t="s">
        <v>110</v>
      </c>
      <c r="C52" s="248">
        <f>SUM(C14,C26,C45,C51)-C43</f>
        <v>465</v>
      </c>
      <c r="D52" s="249">
        <f>SUM(D14,D26,D45,D51)-D43</f>
        <v>670</v>
      </c>
      <c r="E52" s="250">
        <f>SUM(C52:D52)-E43</f>
        <v>775</v>
      </c>
      <c r="F52" s="251">
        <f>F51+F45+F26+F14-F43</f>
        <v>322</v>
      </c>
      <c r="G52" s="252">
        <f>SUM(G14,G26,G45,G51)-G43</f>
        <v>111</v>
      </c>
      <c r="H52" s="253">
        <f t="shared" ref="H52:W52" si="11">SUM(H13:H51)-H43</f>
        <v>75</v>
      </c>
      <c r="I52" s="254">
        <f t="shared" si="11"/>
        <v>180</v>
      </c>
      <c r="J52" s="255">
        <f t="shared" si="11"/>
        <v>66</v>
      </c>
      <c r="K52" s="256">
        <f t="shared" si="11"/>
        <v>27</v>
      </c>
      <c r="L52" s="253">
        <f t="shared" si="11"/>
        <v>165</v>
      </c>
      <c r="M52" s="254">
        <f t="shared" si="11"/>
        <v>175</v>
      </c>
      <c r="N52" s="255">
        <f t="shared" si="11"/>
        <v>84</v>
      </c>
      <c r="O52" s="256">
        <f t="shared" si="11"/>
        <v>27</v>
      </c>
      <c r="P52" s="253">
        <f t="shared" si="11"/>
        <v>165</v>
      </c>
      <c r="Q52" s="254">
        <f t="shared" si="11"/>
        <v>195</v>
      </c>
      <c r="R52" s="255">
        <f t="shared" si="11"/>
        <v>92</v>
      </c>
      <c r="S52" s="256">
        <f t="shared" si="11"/>
        <v>27</v>
      </c>
      <c r="T52" s="253">
        <f t="shared" si="11"/>
        <v>60</v>
      </c>
      <c r="U52" s="254">
        <f t="shared" si="11"/>
        <v>120</v>
      </c>
      <c r="V52" s="255">
        <f t="shared" si="11"/>
        <v>80</v>
      </c>
      <c r="W52" s="256">
        <f t="shared" si="11"/>
        <v>30</v>
      </c>
      <c r="X52" s="257"/>
    </row>
    <row r="53" spans="1:24" ht="18" customHeight="1" thickBot="1" x14ac:dyDescent="0.3">
      <c r="A53" s="246"/>
      <c r="B53" s="247" t="s">
        <v>111</v>
      </c>
      <c r="C53" s="248">
        <f>C14+C26+C45+C51</f>
        <v>465</v>
      </c>
      <c r="D53" s="248">
        <f>D14+D26+D45+D51</f>
        <v>1030</v>
      </c>
      <c r="E53" s="248">
        <f>E14+E26+E45+E51</f>
        <v>1495</v>
      </c>
      <c r="F53" s="258">
        <f>F51+F45+F26+F14</f>
        <v>382</v>
      </c>
      <c r="G53" s="248">
        <f>G14+G26+G45+G51</f>
        <v>120</v>
      </c>
      <c r="H53" s="253">
        <f>SUM(H13:H50)</f>
        <v>75</v>
      </c>
      <c r="I53" s="253">
        <f t="shared" ref="I53:W53" si="12">SUM(I13:I50)</f>
        <v>300</v>
      </c>
      <c r="J53" s="255">
        <f t="shared" si="12"/>
        <v>86</v>
      </c>
      <c r="K53" s="253">
        <f t="shared" si="12"/>
        <v>30</v>
      </c>
      <c r="L53" s="253">
        <f>SUM(L13:L50)</f>
        <v>165</v>
      </c>
      <c r="M53" s="253">
        <f t="shared" si="12"/>
        <v>295</v>
      </c>
      <c r="N53" s="255">
        <f t="shared" si="12"/>
        <v>104</v>
      </c>
      <c r="O53" s="253">
        <f t="shared" si="12"/>
        <v>30</v>
      </c>
      <c r="P53" s="253">
        <f>SUM(P13:P50)</f>
        <v>165</v>
      </c>
      <c r="Q53" s="253">
        <f t="shared" si="12"/>
        <v>315</v>
      </c>
      <c r="R53" s="255">
        <f t="shared" si="12"/>
        <v>112</v>
      </c>
      <c r="S53" s="253">
        <f t="shared" si="12"/>
        <v>30</v>
      </c>
      <c r="T53" s="253">
        <f>SUM(T13:T50)</f>
        <v>60</v>
      </c>
      <c r="U53" s="253">
        <f t="shared" si="12"/>
        <v>120</v>
      </c>
      <c r="V53" s="255">
        <f t="shared" si="12"/>
        <v>80</v>
      </c>
      <c r="W53" s="253">
        <f t="shared" si="12"/>
        <v>30</v>
      </c>
      <c r="X53" s="257"/>
    </row>
    <row r="54" spans="1:24" ht="19.5" customHeight="1" thickBot="1" x14ac:dyDescent="0.3">
      <c r="A54" s="246"/>
      <c r="B54" s="276" t="s">
        <v>115</v>
      </c>
      <c r="C54" s="277"/>
      <c r="D54" s="277"/>
      <c r="E54" s="277"/>
      <c r="F54" s="277"/>
      <c r="G54" s="278"/>
      <c r="H54" s="266">
        <f>H52+I52+J52</f>
        <v>321</v>
      </c>
      <c r="I54" s="279"/>
      <c r="J54" s="259"/>
      <c r="K54" s="259"/>
      <c r="L54" s="266">
        <f>L52+M52+N52</f>
        <v>424</v>
      </c>
      <c r="M54" s="279"/>
      <c r="N54" s="259"/>
      <c r="O54" s="259"/>
      <c r="P54" s="266">
        <f>P52+Q52+R52</f>
        <v>452</v>
      </c>
      <c r="Q54" s="279"/>
      <c r="R54" s="259"/>
      <c r="S54" s="259"/>
      <c r="T54" s="266">
        <f>T52+U52+V52</f>
        <v>260</v>
      </c>
      <c r="U54" s="279"/>
      <c r="V54" s="259"/>
      <c r="W54" s="259"/>
      <c r="X54" s="260">
        <f>SUM(H54,L54,P54,T54)</f>
        <v>1457</v>
      </c>
    </row>
    <row r="55" spans="1:24" ht="22.5" customHeight="1" thickBot="1" x14ac:dyDescent="0.3">
      <c r="A55" s="246"/>
      <c r="B55" s="276" t="s">
        <v>116</v>
      </c>
      <c r="C55" s="277"/>
      <c r="D55" s="277"/>
      <c r="E55" s="277"/>
      <c r="F55" s="277"/>
      <c r="G55" s="278"/>
      <c r="H55" s="266">
        <f>H53+I53+J53</f>
        <v>461</v>
      </c>
      <c r="I55" s="267"/>
      <c r="J55" s="234"/>
      <c r="K55" s="261"/>
      <c r="L55" s="266">
        <f>L53+M53+N53</f>
        <v>564</v>
      </c>
      <c r="M55" s="267"/>
      <c r="N55" s="234"/>
      <c r="O55" s="261"/>
      <c r="P55" s="266">
        <f>P53+Q53+R53</f>
        <v>592</v>
      </c>
      <c r="Q55" s="267"/>
      <c r="R55" s="234"/>
      <c r="S55" s="261"/>
      <c r="T55" s="266">
        <f>T53+U53+V53</f>
        <v>260</v>
      </c>
      <c r="U55" s="267"/>
      <c r="V55" s="234"/>
      <c r="W55" s="261"/>
      <c r="X55" s="260">
        <f>SUM(H55,L55,P55,T55)</f>
        <v>1877</v>
      </c>
    </row>
    <row r="56" spans="1:24" x14ac:dyDescent="0.25">
      <c r="A56" s="232"/>
      <c r="B56" s="233"/>
      <c r="C56" s="233"/>
      <c r="D56" s="233"/>
      <c r="E56" s="233"/>
      <c r="F56" s="233"/>
      <c r="G56" s="233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5"/>
    </row>
    <row r="57" spans="1:24" x14ac:dyDescent="0.25">
      <c r="A57" s="232"/>
      <c r="B57" s="233"/>
      <c r="C57" s="233"/>
      <c r="D57" s="233"/>
      <c r="E57" s="233"/>
      <c r="F57" s="233"/>
      <c r="G57" s="233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5"/>
    </row>
  </sheetData>
  <mergeCells count="31">
    <mergeCell ref="O4:X4"/>
    <mergeCell ref="A5:X5"/>
    <mergeCell ref="A6:X6"/>
    <mergeCell ref="A7:X7"/>
    <mergeCell ref="A9:A11"/>
    <mergeCell ref="B9:B11"/>
    <mergeCell ref="C9:G9"/>
    <mergeCell ref="H9:K9"/>
    <mergeCell ref="L9:O9"/>
    <mergeCell ref="P9:S9"/>
    <mergeCell ref="T9:W9"/>
    <mergeCell ref="X9:X11"/>
    <mergeCell ref="C10:G10"/>
    <mergeCell ref="H10:K10"/>
    <mergeCell ref="L10:O10"/>
    <mergeCell ref="P10:S10"/>
    <mergeCell ref="T10:W10"/>
    <mergeCell ref="L55:M55"/>
    <mergeCell ref="P55:Q55"/>
    <mergeCell ref="T55:U55"/>
    <mergeCell ref="A12:B12"/>
    <mergeCell ref="A15:B15"/>
    <mergeCell ref="A27:B27"/>
    <mergeCell ref="A46:B46"/>
    <mergeCell ref="B55:G55"/>
    <mergeCell ref="H55:I55"/>
    <mergeCell ref="B54:G54"/>
    <mergeCell ref="H54:I54"/>
    <mergeCell ref="L54:M54"/>
    <mergeCell ref="P54:Q54"/>
    <mergeCell ref="T54:U5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workbookViewId="0">
      <selection activeCell="AC18" sqref="AC18"/>
    </sheetView>
  </sheetViews>
  <sheetFormatPr defaultRowHeight="15" x14ac:dyDescent="0.25"/>
  <cols>
    <col min="1" max="1" width="3.42578125" customWidth="1"/>
    <col min="2" max="2" width="28.42578125" customWidth="1"/>
    <col min="3" max="3" width="5.5703125" customWidth="1"/>
    <col min="4" max="4" width="5.140625" customWidth="1"/>
    <col min="5" max="6" width="4.7109375" customWidth="1"/>
    <col min="7" max="7" width="4.140625" customWidth="1"/>
    <col min="8" max="23" width="3.7109375" customWidth="1"/>
    <col min="24" max="24" width="8" customWidth="1"/>
  </cols>
  <sheetData>
    <row r="1" spans="1:24" x14ac:dyDescent="0.25">
      <c r="A1" s="290" t="s">
        <v>1</v>
      </c>
      <c r="B1" s="290" t="s">
        <v>2</v>
      </c>
      <c r="C1" s="292" t="s">
        <v>3</v>
      </c>
      <c r="D1" s="292"/>
      <c r="E1" s="292"/>
      <c r="F1" s="292"/>
      <c r="G1" s="292"/>
      <c r="H1" s="293" t="s">
        <v>4</v>
      </c>
      <c r="I1" s="293"/>
      <c r="J1" s="293"/>
      <c r="K1" s="293"/>
      <c r="L1" s="293" t="s">
        <v>5</v>
      </c>
      <c r="M1" s="293"/>
      <c r="N1" s="293"/>
      <c r="O1" s="293"/>
      <c r="P1" s="293" t="s">
        <v>6</v>
      </c>
      <c r="Q1" s="293"/>
      <c r="R1" s="293"/>
      <c r="S1" s="293"/>
      <c r="T1" s="293" t="s">
        <v>7</v>
      </c>
      <c r="U1" s="293"/>
      <c r="V1" s="293"/>
      <c r="W1" s="293"/>
      <c r="X1" s="294" t="s">
        <v>8</v>
      </c>
    </row>
    <row r="2" spans="1:24" ht="15.75" thickBot="1" x14ac:dyDescent="0.3">
      <c r="A2" s="290"/>
      <c r="B2" s="290"/>
      <c r="C2" s="295" t="s">
        <v>9</v>
      </c>
      <c r="D2" s="295"/>
      <c r="E2" s="295"/>
      <c r="F2" s="295"/>
      <c r="G2" s="295"/>
      <c r="H2" s="296">
        <v>15</v>
      </c>
      <c r="I2" s="296"/>
      <c r="J2" s="296"/>
      <c r="K2" s="296"/>
      <c r="L2" s="296">
        <v>15</v>
      </c>
      <c r="M2" s="296"/>
      <c r="N2" s="296"/>
      <c r="O2" s="296"/>
      <c r="P2" s="296">
        <v>15</v>
      </c>
      <c r="Q2" s="296"/>
      <c r="R2" s="296"/>
      <c r="S2" s="296"/>
      <c r="T2" s="296">
        <v>15</v>
      </c>
      <c r="U2" s="296"/>
      <c r="V2" s="296"/>
      <c r="W2" s="296"/>
      <c r="X2" s="294"/>
    </row>
    <row r="3" spans="1:24" ht="15.75" thickBot="1" x14ac:dyDescent="0.3">
      <c r="A3" s="290"/>
      <c r="B3" s="291"/>
      <c r="C3" s="45" t="s">
        <v>10</v>
      </c>
      <c r="D3" s="46" t="s">
        <v>11</v>
      </c>
      <c r="E3" s="47" t="s">
        <v>12</v>
      </c>
      <c r="F3" s="48" t="s">
        <v>112</v>
      </c>
      <c r="G3" s="49" t="s">
        <v>13</v>
      </c>
      <c r="H3" s="50" t="s">
        <v>14</v>
      </c>
      <c r="I3" s="46" t="s">
        <v>11</v>
      </c>
      <c r="J3" s="48" t="s">
        <v>112</v>
      </c>
      <c r="K3" s="49" t="s">
        <v>13</v>
      </c>
      <c r="L3" s="50" t="s">
        <v>14</v>
      </c>
      <c r="M3" s="46" t="s">
        <v>11</v>
      </c>
      <c r="N3" s="48" t="s">
        <v>112</v>
      </c>
      <c r="O3" s="49" t="s">
        <v>13</v>
      </c>
      <c r="P3" s="50" t="s">
        <v>14</v>
      </c>
      <c r="Q3" s="46" t="s">
        <v>11</v>
      </c>
      <c r="R3" s="48" t="s">
        <v>112</v>
      </c>
      <c r="S3" s="49" t="s">
        <v>13</v>
      </c>
      <c r="T3" s="50" t="s">
        <v>14</v>
      </c>
      <c r="U3" s="46" t="s">
        <v>11</v>
      </c>
      <c r="V3" s="48" t="s">
        <v>112</v>
      </c>
      <c r="W3" s="49" t="s">
        <v>13</v>
      </c>
      <c r="X3" s="294"/>
    </row>
    <row r="4" spans="1:24" x14ac:dyDescent="0.25">
      <c r="A4" s="298" t="s">
        <v>15</v>
      </c>
      <c r="B4" s="299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</row>
    <row r="5" spans="1:24" ht="15.75" thickBot="1" x14ac:dyDescent="0.3">
      <c r="A5" s="53" t="s">
        <v>16</v>
      </c>
      <c r="B5" s="54" t="s">
        <v>17</v>
      </c>
      <c r="C5" s="55">
        <f>SUM(H5+L5+P5+T5)</f>
        <v>0</v>
      </c>
      <c r="D5" s="56">
        <f>SUM(I5+M5+Q5+U5)</f>
        <v>90</v>
      </c>
      <c r="E5" s="57">
        <f>SUM(C5:D5)</f>
        <v>90</v>
      </c>
      <c r="F5" s="58">
        <f>J5+N5+R5+V5</f>
        <v>24</v>
      </c>
      <c r="G5" s="59">
        <f>K5+O5+S5+W5</f>
        <v>6</v>
      </c>
      <c r="H5" s="60">
        <v>0</v>
      </c>
      <c r="I5" s="61">
        <v>30</v>
      </c>
      <c r="J5" s="62">
        <v>8</v>
      </c>
      <c r="K5" s="63">
        <v>2</v>
      </c>
      <c r="L5" s="64">
        <v>0</v>
      </c>
      <c r="M5" s="56">
        <v>30</v>
      </c>
      <c r="N5" s="65">
        <v>8</v>
      </c>
      <c r="O5" s="59">
        <v>2</v>
      </c>
      <c r="P5" s="60">
        <v>0</v>
      </c>
      <c r="Q5" s="61">
        <v>30</v>
      </c>
      <c r="R5" s="62">
        <v>8</v>
      </c>
      <c r="S5" s="63">
        <v>2</v>
      </c>
      <c r="T5" s="64"/>
      <c r="U5" s="56"/>
      <c r="V5" s="65"/>
      <c r="W5" s="66"/>
      <c r="X5" s="67" t="s">
        <v>18</v>
      </c>
    </row>
    <row r="6" spans="1:24" ht="15.6" thickTop="1" thickBot="1" x14ac:dyDescent="0.35">
      <c r="A6" s="68"/>
      <c r="B6" s="115" t="s">
        <v>19</v>
      </c>
      <c r="C6" s="116">
        <f>SUM(C5:C5)</f>
        <v>0</v>
      </c>
      <c r="D6" s="117">
        <f>SUM(D5:D5)</f>
        <v>90</v>
      </c>
      <c r="E6" s="118">
        <f>SUM(E5:E5)</f>
        <v>90</v>
      </c>
      <c r="F6" s="119">
        <f>SUM(F5)</f>
        <v>24</v>
      </c>
      <c r="G6" s="120">
        <f>SUM(G5:G5)</f>
        <v>6</v>
      </c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thickTop="1" x14ac:dyDescent="0.3">
      <c r="A7" s="298" t="s">
        <v>20</v>
      </c>
      <c r="B7" s="29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</row>
    <row r="8" spans="1:24" ht="14.45" x14ac:dyDescent="0.3">
      <c r="A8" s="53" t="s">
        <v>21</v>
      </c>
      <c r="B8" s="54" t="s">
        <v>22</v>
      </c>
      <c r="C8" s="74">
        <f>SUM(H8,L8,P8,T8)</f>
        <v>30</v>
      </c>
      <c r="D8" s="56">
        <f t="shared" ref="D8:D17" si="0">SUM(I8+M8+Q8+U8)</f>
        <v>30</v>
      </c>
      <c r="E8" s="75">
        <f>SUM(C8:D8)</f>
        <v>60</v>
      </c>
      <c r="F8" s="76">
        <f>J8+N8+R8+V8</f>
        <v>14</v>
      </c>
      <c r="G8" s="59">
        <f>K8+O8+S8+W8</f>
        <v>5</v>
      </c>
      <c r="H8" s="64"/>
      <c r="I8" s="56"/>
      <c r="J8" s="65"/>
      <c r="K8" s="77"/>
      <c r="L8" s="64">
        <v>15</v>
      </c>
      <c r="M8" s="56">
        <v>0</v>
      </c>
      <c r="N8" s="65">
        <v>4</v>
      </c>
      <c r="O8" s="77">
        <v>1</v>
      </c>
      <c r="P8" s="64">
        <v>15</v>
      </c>
      <c r="Q8" s="56">
        <v>30</v>
      </c>
      <c r="R8" s="65">
        <v>10</v>
      </c>
      <c r="S8" s="77">
        <v>4</v>
      </c>
      <c r="T8" s="64"/>
      <c r="U8" s="56"/>
      <c r="V8" s="65"/>
      <c r="W8" s="59"/>
      <c r="X8" s="78" t="s">
        <v>23</v>
      </c>
    </row>
    <row r="9" spans="1:24" ht="14.45" x14ac:dyDescent="0.3">
      <c r="A9" s="53" t="s">
        <v>24</v>
      </c>
      <c r="B9" s="54" t="s">
        <v>25</v>
      </c>
      <c r="C9" s="74">
        <f t="shared" ref="C9:C17" si="1">SUM(H9,L9,P9,T9)</f>
        <v>15</v>
      </c>
      <c r="D9" s="56">
        <f t="shared" si="0"/>
        <v>0</v>
      </c>
      <c r="E9" s="75">
        <f t="shared" ref="E9:E17" si="2">SUM(C9:D9)</f>
        <v>15</v>
      </c>
      <c r="F9" s="76">
        <f t="shared" ref="F9:G17" si="3">J9+N9+R9+V9</f>
        <v>4</v>
      </c>
      <c r="G9" s="59">
        <f t="shared" si="3"/>
        <v>1</v>
      </c>
      <c r="H9" s="64"/>
      <c r="I9" s="56"/>
      <c r="J9" s="65"/>
      <c r="K9" s="77"/>
      <c r="L9" s="64">
        <v>15</v>
      </c>
      <c r="M9" s="56">
        <v>0</v>
      </c>
      <c r="N9" s="65">
        <v>4</v>
      </c>
      <c r="O9" s="77">
        <v>1</v>
      </c>
      <c r="P9" s="64"/>
      <c r="Q9" s="56"/>
      <c r="R9" s="65"/>
      <c r="S9" s="77"/>
      <c r="T9" s="64"/>
      <c r="U9" s="56"/>
      <c r="V9" s="65"/>
      <c r="W9" s="59"/>
      <c r="X9" s="78" t="s">
        <v>26</v>
      </c>
    </row>
    <row r="10" spans="1:24" ht="14.45" x14ac:dyDescent="0.3">
      <c r="A10" s="53" t="s">
        <v>27</v>
      </c>
      <c r="B10" s="54" t="s">
        <v>28</v>
      </c>
      <c r="C10" s="74">
        <f t="shared" si="1"/>
        <v>15</v>
      </c>
      <c r="D10" s="56">
        <f t="shared" si="0"/>
        <v>40</v>
      </c>
      <c r="E10" s="75">
        <f t="shared" si="2"/>
        <v>55</v>
      </c>
      <c r="F10" s="76">
        <f t="shared" si="3"/>
        <v>10</v>
      </c>
      <c r="G10" s="59">
        <f t="shared" si="3"/>
        <v>4</v>
      </c>
      <c r="H10" s="64"/>
      <c r="I10" s="56"/>
      <c r="J10" s="65"/>
      <c r="K10" s="77"/>
      <c r="L10" s="64">
        <v>15</v>
      </c>
      <c r="M10" s="56">
        <v>40</v>
      </c>
      <c r="N10" s="65">
        <v>10</v>
      </c>
      <c r="O10" s="77">
        <v>4</v>
      </c>
      <c r="P10" s="64"/>
      <c r="Q10" s="56"/>
      <c r="R10" s="65"/>
      <c r="S10" s="77"/>
      <c r="T10" s="64"/>
      <c r="U10" s="56"/>
      <c r="V10" s="65"/>
      <c r="W10" s="59"/>
      <c r="X10" s="78" t="s">
        <v>29</v>
      </c>
    </row>
    <row r="11" spans="1:24" ht="14.45" x14ac:dyDescent="0.3">
      <c r="A11" s="53" t="s">
        <v>30</v>
      </c>
      <c r="B11" s="31" t="s">
        <v>31</v>
      </c>
      <c r="C11" s="74">
        <f t="shared" si="1"/>
        <v>15</v>
      </c>
      <c r="D11" s="56">
        <f t="shared" si="0"/>
        <v>30</v>
      </c>
      <c r="E11" s="75">
        <f t="shared" si="2"/>
        <v>45</v>
      </c>
      <c r="F11" s="76">
        <f t="shared" si="3"/>
        <v>10</v>
      </c>
      <c r="G11" s="59">
        <f t="shared" si="3"/>
        <v>5</v>
      </c>
      <c r="H11" s="64">
        <v>15</v>
      </c>
      <c r="I11" s="56">
        <v>30</v>
      </c>
      <c r="J11" s="65">
        <v>10</v>
      </c>
      <c r="K11" s="77">
        <v>5</v>
      </c>
      <c r="L11" s="64"/>
      <c r="M11" s="56"/>
      <c r="N11" s="65"/>
      <c r="O11" s="77"/>
      <c r="P11" s="64"/>
      <c r="Q11" s="56"/>
      <c r="R11" s="65"/>
      <c r="S11" s="77"/>
      <c r="T11" s="64"/>
      <c r="U11" s="56"/>
      <c r="V11" s="65"/>
      <c r="W11" s="59"/>
      <c r="X11" s="78" t="s">
        <v>32</v>
      </c>
    </row>
    <row r="12" spans="1:24" ht="14.45" x14ac:dyDescent="0.3">
      <c r="A12" s="53" t="s">
        <v>33</v>
      </c>
      <c r="B12" s="54" t="s">
        <v>34</v>
      </c>
      <c r="C12" s="74">
        <f t="shared" si="1"/>
        <v>15</v>
      </c>
      <c r="D12" s="56">
        <f t="shared" si="0"/>
        <v>15</v>
      </c>
      <c r="E12" s="75">
        <f t="shared" si="2"/>
        <v>30</v>
      </c>
      <c r="F12" s="76">
        <f t="shared" si="3"/>
        <v>8</v>
      </c>
      <c r="G12" s="59">
        <f t="shared" si="3"/>
        <v>3</v>
      </c>
      <c r="H12" s="64"/>
      <c r="I12" s="56"/>
      <c r="J12" s="65"/>
      <c r="K12" s="77"/>
      <c r="L12" s="64">
        <v>15</v>
      </c>
      <c r="M12" s="56">
        <v>15</v>
      </c>
      <c r="N12" s="65">
        <v>8</v>
      </c>
      <c r="O12" s="77">
        <v>3</v>
      </c>
      <c r="P12" s="64"/>
      <c r="Q12" s="56"/>
      <c r="R12" s="65"/>
      <c r="S12" s="77"/>
      <c r="T12" s="64"/>
      <c r="U12" s="56"/>
      <c r="V12" s="65"/>
      <c r="W12" s="59"/>
      <c r="X12" s="78" t="s">
        <v>35</v>
      </c>
    </row>
    <row r="13" spans="1:24" ht="14.45" x14ac:dyDescent="0.3">
      <c r="A13" s="53" t="s">
        <v>36</v>
      </c>
      <c r="B13" s="54" t="s">
        <v>37</v>
      </c>
      <c r="C13" s="74">
        <f t="shared" si="1"/>
        <v>15</v>
      </c>
      <c r="D13" s="56">
        <f t="shared" si="0"/>
        <v>15</v>
      </c>
      <c r="E13" s="75">
        <f t="shared" si="2"/>
        <v>30</v>
      </c>
      <c r="F13" s="76">
        <f t="shared" si="3"/>
        <v>8</v>
      </c>
      <c r="G13" s="59">
        <f t="shared" si="3"/>
        <v>3</v>
      </c>
      <c r="H13" s="64">
        <v>15</v>
      </c>
      <c r="I13" s="56">
        <v>15</v>
      </c>
      <c r="J13" s="65">
        <v>8</v>
      </c>
      <c r="K13" s="77">
        <v>3</v>
      </c>
      <c r="L13" s="64"/>
      <c r="M13" s="56"/>
      <c r="N13" s="65"/>
      <c r="O13" s="77"/>
      <c r="P13" s="64"/>
      <c r="Q13" s="56"/>
      <c r="R13" s="65"/>
      <c r="S13" s="77"/>
      <c r="T13" s="64"/>
      <c r="U13" s="56"/>
      <c r="V13" s="65"/>
      <c r="W13" s="59"/>
      <c r="X13" s="78" t="s">
        <v>38</v>
      </c>
    </row>
    <row r="14" spans="1:24" ht="20.45" x14ac:dyDescent="0.3">
      <c r="A14" s="53" t="s">
        <v>39</v>
      </c>
      <c r="B14" s="31" t="s">
        <v>40</v>
      </c>
      <c r="C14" s="74">
        <f t="shared" si="1"/>
        <v>15</v>
      </c>
      <c r="D14" s="56">
        <f t="shared" si="0"/>
        <v>15</v>
      </c>
      <c r="E14" s="75">
        <f t="shared" si="2"/>
        <v>30</v>
      </c>
      <c r="F14" s="76">
        <f t="shared" si="3"/>
        <v>8</v>
      </c>
      <c r="G14" s="59">
        <f t="shared" si="3"/>
        <v>3</v>
      </c>
      <c r="H14" s="64"/>
      <c r="I14" s="56"/>
      <c r="J14" s="65"/>
      <c r="K14" s="77"/>
      <c r="L14" s="64"/>
      <c r="M14" s="56"/>
      <c r="N14" s="65"/>
      <c r="O14" s="77"/>
      <c r="P14" s="64">
        <v>15</v>
      </c>
      <c r="Q14" s="56">
        <v>15</v>
      </c>
      <c r="R14" s="65">
        <v>8</v>
      </c>
      <c r="S14" s="77">
        <v>3</v>
      </c>
      <c r="T14" s="64"/>
      <c r="U14" s="56"/>
      <c r="V14" s="65"/>
      <c r="W14" s="59"/>
      <c r="X14" s="78" t="s">
        <v>41</v>
      </c>
    </row>
    <row r="15" spans="1:24" ht="14.45" x14ac:dyDescent="0.3">
      <c r="A15" s="53" t="s">
        <v>42</v>
      </c>
      <c r="B15" s="54" t="s">
        <v>43</v>
      </c>
      <c r="C15" s="74">
        <f t="shared" si="1"/>
        <v>15</v>
      </c>
      <c r="D15" s="56">
        <f t="shared" si="0"/>
        <v>15</v>
      </c>
      <c r="E15" s="75">
        <f t="shared" si="2"/>
        <v>30</v>
      </c>
      <c r="F15" s="76">
        <f t="shared" si="3"/>
        <v>8</v>
      </c>
      <c r="G15" s="59">
        <f t="shared" si="3"/>
        <v>3</v>
      </c>
      <c r="H15" s="64"/>
      <c r="I15" s="56"/>
      <c r="J15" s="65"/>
      <c r="K15" s="77"/>
      <c r="L15" s="64">
        <v>15</v>
      </c>
      <c r="M15" s="56">
        <v>15</v>
      </c>
      <c r="N15" s="65">
        <v>8</v>
      </c>
      <c r="O15" s="77">
        <v>3</v>
      </c>
      <c r="P15" s="64"/>
      <c r="Q15" s="56"/>
      <c r="R15" s="65"/>
      <c r="S15" s="77"/>
      <c r="T15" s="64"/>
      <c r="U15" s="56"/>
      <c r="V15" s="65"/>
      <c r="W15" s="59"/>
      <c r="X15" s="78" t="s">
        <v>44</v>
      </c>
    </row>
    <row r="16" spans="1:24" ht="14.45" x14ac:dyDescent="0.3">
      <c r="A16" s="53" t="s">
        <v>45</v>
      </c>
      <c r="B16" s="79" t="s">
        <v>46</v>
      </c>
      <c r="C16" s="74">
        <f t="shared" si="1"/>
        <v>15</v>
      </c>
      <c r="D16" s="56">
        <f t="shared" si="0"/>
        <v>0</v>
      </c>
      <c r="E16" s="75">
        <f t="shared" si="2"/>
        <v>15</v>
      </c>
      <c r="F16" s="76">
        <f t="shared" si="3"/>
        <v>4</v>
      </c>
      <c r="G16" s="59">
        <f t="shared" si="3"/>
        <v>1</v>
      </c>
      <c r="H16" s="80"/>
      <c r="I16" s="81"/>
      <c r="J16" s="82"/>
      <c r="K16" s="83"/>
      <c r="L16" s="80"/>
      <c r="M16" s="81"/>
      <c r="N16" s="82"/>
      <c r="O16" s="83"/>
      <c r="P16" s="80"/>
      <c r="Q16" s="81"/>
      <c r="R16" s="82"/>
      <c r="S16" s="83"/>
      <c r="T16" s="80">
        <v>15</v>
      </c>
      <c r="U16" s="81">
        <v>0</v>
      </c>
      <c r="V16" s="82">
        <v>4</v>
      </c>
      <c r="W16" s="84">
        <v>1</v>
      </c>
      <c r="X16" s="78" t="s">
        <v>47</v>
      </c>
    </row>
    <row r="17" spans="1:24" thickBot="1" x14ac:dyDescent="0.35">
      <c r="A17" s="53" t="s">
        <v>48</v>
      </c>
      <c r="B17" s="79" t="s">
        <v>49</v>
      </c>
      <c r="C17" s="85">
        <f t="shared" si="1"/>
        <v>15</v>
      </c>
      <c r="D17" s="86">
        <f t="shared" si="0"/>
        <v>0</v>
      </c>
      <c r="E17" s="87">
        <f t="shared" si="2"/>
        <v>15</v>
      </c>
      <c r="F17" s="88">
        <f>J17+N17+R17+V17</f>
        <v>4</v>
      </c>
      <c r="G17" s="89">
        <f t="shared" si="3"/>
        <v>1</v>
      </c>
      <c r="H17" s="90"/>
      <c r="I17" s="91"/>
      <c r="J17" s="92"/>
      <c r="K17" s="93"/>
      <c r="L17" s="90">
        <v>15</v>
      </c>
      <c r="M17" s="91"/>
      <c r="N17" s="92">
        <v>4</v>
      </c>
      <c r="O17" s="93">
        <v>1</v>
      </c>
      <c r="P17" s="90"/>
      <c r="Q17" s="91"/>
      <c r="R17" s="92"/>
      <c r="S17" s="93"/>
      <c r="T17" s="90"/>
      <c r="U17" s="91"/>
      <c r="V17" s="92"/>
      <c r="W17" s="94"/>
      <c r="X17" s="95" t="s">
        <v>26</v>
      </c>
    </row>
    <row r="18" spans="1:24" ht="15.6" thickTop="1" thickBot="1" x14ac:dyDescent="0.35">
      <c r="A18" s="68"/>
      <c r="B18" s="115" t="s">
        <v>50</v>
      </c>
      <c r="C18" s="121">
        <f>SUM(C8:C17)</f>
        <v>165</v>
      </c>
      <c r="D18" s="122">
        <f>SUM(D8:D17)</f>
        <v>160</v>
      </c>
      <c r="E18" s="123">
        <f>SUM(E8:E17)</f>
        <v>325</v>
      </c>
      <c r="F18" s="124">
        <f>SUM(F8:F17)</f>
        <v>78</v>
      </c>
      <c r="G18" s="125">
        <f>SUM(G8:G17)</f>
        <v>29</v>
      </c>
      <c r="H18" s="69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96"/>
    </row>
    <row r="19" spans="1:24" thickTop="1" x14ac:dyDescent="0.3">
      <c r="A19" s="298" t="s">
        <v>51</v>
      </c>
      <c r="B19" s="299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3"/>
    </row>
    <row r="20" spans="1:24" ht="14.45" x14ac:dyDescent="0.3">
      <c r="A20" s="53" t="s">
        <v>52</v>
      </c>
      <c r="B20" s="54" t="s">
        <v>53</v>
      </c>
      <c r="C20" s="55">
        <f>SUM(H20,L20,P20,T20)</f>
        <v>0</v>
      </c>
      <c r="D20" s="56">
        <f t="shared" ref="D20:D37" si="4">SUM(I20+M20+Q20+U20)</f>
        <v>30</v>
      </c>
      <c r="E20" s="57">
        <f t="shared" ref="E20:E37" si="5">SUM(C20:D20)</f>
        <v>30</v>
      </c>
      <c r="F20" s="58">
        <f>J20+N20+R20+V20</f>
        <v>8</v>
      </c>
      <c r="G20" s="59">
        <f>K20+O20+S20+W20</f>
        <v>4</v>
      </c>
      <c r="H20" s="64"/>
      <c r="I20" s="56">
        <v>30</v>
      </c>
      <c r="J20" s="65">
        <v>8</v>
      </c>
      <c r="K20" s="77">
        <v>4</v>
      </c>
      <c r="L20" s="64"/>
      <c r="M20" s="56"/>
      <c r="N20" s="65"/>
      <c r="O20" s="77"/>
      <c r="P20" s="64"/>
      <c r="Q20" s="56"/>
      <c r="R20" s="65"/>
      <c r="S20" s="77"/>
      <c r="T20" s="64"/>
      <c r="U20" s="81"/>
      <c r="V20" s="82"/>
      <c r="W20" s="77"/>
      <c r="X20" s="78" t="s">
        <v>38</v>
      </c>
    </row>
    <row r="21" spans="1:24" ht="14.45" x14ac:dyDescent="0.3">
      <c r="A21" s="53" t="s">
        <v>54</v>
      </c>
      <c r="B21" s="54" t="s">
        <v>55</v>
      </c>
      <c r="C21" s="55">
        <f t="shared" ref="C21:C37" si="6">SUM(H21,L21,P21,T21)</f>
        <v>15</v>
      </c>
      <c r="D21" s="56">
        <f t="shared" si="4"/>
        <v>15</v>
      </c>
      <c r="E21" s="57">
        <f t="shared" si="5"/>
        <v>30</v>
      </c>
      <c r="F21" s="58">
        <f t="shared" ref="F21:G36" si="7">J21+N21+R21+V21</f>
        <v>8</v>
      </c>
      <c r="G21" s="59">
        <f t="shared" si="7"/>
        <v>3</v>
      </c>
      <c r="H21" s="64"/>
      <c r="I21" s="56"/>
      <c r="J21" s="65"/>
      <c r="K21" s="77"/>
      <c r="L21" s="64"/>
      <c r="M21" s="56"/>
      <c r="N21" s="65"/>
      <c r="O21" s="77"/>
      <c r="P21" s="64">
        <v>15</v>
      </c>
      <c r="Q21" s="56">
        <v>15</v>
      </c>
      <c r="R21" s="65">
        <v>8</v>
      </c>
      <c r="S21" s="77">
        <v>3</v>
      </c>
      <c r="T21" s="97"/>
      <c r="U21" s="98"/>
      <c r="V21" s="98"/>
      <c r="W21" s="99"/>
      <c r="X21" s="78" t="s">
        <v>41</v>
      </c>
    </row>
    <row r="22" spans="1:24" x14ac:dyDescent="0.25">
      <c r="A22" s="53" t="s">
        <v>56</v>
      </c>
      <c r="B22" s="54" t="s">
        <v>57</v>
      </c>
      <c r="C22" s="55">
        <f t="shared" si="6"/>
        <v>15</v>
      </c>
      <c r="D22" s="56">
        <f t="shared" si="4"/>
        <v>30</v>
      </c>
      <c r="E22" s="57">
        <f t="shared" si="5"/>
        <v>45</v>
      </c>
      <c r="F22" s="58">
        <f t="shared" si="7"/>
        <v>10</v>
      </c>
      <c r="G22" s="59">
        <f t="shared" si="7"/>
        <v>5</v>
      </c>
      <c r="H22" s="64"/>
      <c r="I22" s="56"/>
      <c r="J22" s="65"/>
      <c r="K22" s="77"/>
      <c r="L22" s="64"/>
      <c r="M22" s="56"/>
      <c r="N22" s="65"/>
      <c r="O22" s="77"/>
      <c r="P22" s="64"/>
      <c r="Q22" s="100"/>
      <c r="R22" s="100"/>
      <c r="S22" s="77"/>
      <c r="T22" s="64">
        <v>15</v>
      </c>
      <c r="U22" s="101">
        <v>30</v>
      </c>
      <c r="V22" s="102">
        <v>10</v>
      </c>
      <c r="W22" s="77">
        <v>5</v>
      </c>
      <c r="X22" s="78" t="s">
        <v>58</v>
      </c>
    </row>
    <row r="23" spans="1:24" x14ac:dyDescent="0.25">
      <c r="A23" s="53" t="s">
        <v>59</v>
      </c>
      <c r="B23" s="54" t="s">
        <v>60</v>
      </c>
      <c r="C23" s="55">
        <f t="shared" si="6"/>
        <v>60</v>
      </c>
      <c r="D23" s="56">
        <f t="shared" si="4"/>
        <v>90</v>
      </c>
      <c r="E23" s="57">
        <f t="shared" si="5"/>
        <v>150</v>
      </c>
      <c r="F23" s="58">
        <f t="shared" si="7"/>
        <v>42</v>
      </c>
      <c r="G23" s="59">
        <f t="shared" si="7"/>
        <v>15</v>
      </c>
      <c r="H23" s="64"/>
      <c r="I23" s="56"/>
      <c r="J23" s="65"/>
      <c r="K23" s="77"/>
      <c r="L23" s="64">
        <v>15</v>
      </c>
      <c r="M23" s="56">
        <v>15</v>
      </c>
      <c r="N23" s="65">
        <v>8</v>
      </c>
      <c r="O23" s="77">
        <v>2</v>
      </c>
      <c r="P23" s="64">
        <v>30</v>
      </c>
      <c r="Q23" s="56">
        <v>30</v>
      </c>
      <c r="R23" s="65">
        <v>14</v>
      </c>
      <c r="S23" s="77">
        <v>3</v>
      </c>
      <c r="T23" s="64">
        <v>15</v>
      </c>
      <c r="U23" s="56">
        <v>45</v>
      </c>
      <c r="V23" s="65">
        <v>20</v>
      </c>
      <c r="W23" s="77">
        <v>10</v>
      </c>
      <c r="X23" s="78" t="s">
        <v>61</v>
      </c>
    </row>
    <row r="24" spans="1:24" x14ac:dyDescent="0.25">
      <c r="A24" s="53" t="s">
        <v>62</v>
      </c>
      <c r="B24" s="54" t="s">
        <v>63</v>
      </c>
      <c r="C24" s="55">
        <f t="shared" si="6"/>
        <v>15</v>
      </c>
      <c r="D24" s="56">
        <f t="shared" si="4"/>
        <v>15</v>
      </c>
      <c r="E24" s="57">
        <f t="shared" si="5"/>
        <v>30</v>
      </c>
      <c r="F24" s="58">
        <f t="shared" si="7"/>
        <v>8</v>
      </c>
      <c r="G24" s="59">
        <f t="shared" si="7"/>
        <v>3</v>
      </c>
      <c r="H24" s="64">
        <v>15</v>
      </c>
      <c r="I24" s="56">
        <v>15</v>
      </c>
      <c r="J24" s="65">
        <v>8</v>
      </c>
      <c r="K24" s="77">
        <v>3</v>
      </c>
      <c r="L24" s="64"/>
      <c r="M24" s="56"/>
      <c r="N24" s="65"/>
      <c r="O24" s="77"/>
      <c r="P24" s="64"/>
      <c r="Q24" s="56"/>
      <c r="R24" s="65"/>
      <c r="S24" s="77"/>
      <c r="T24" s="64"/>
      <c r="U24" s="56"/>
      <c r="V24" s="65"/>
      <c r="W24" s="77"/>
      <c r="X24" s="78" t="s">
        <v>64</v>
      </c>
    </row>
    <row r="25" spans="1:24" x14ac:dyDescent="0.25">
      <c r="A25" s="53" t="s">
        <v>65</v>
      </c>
      <c r="B25" s="54" t="s">
        <v>66</v>
      </c>
      <c r="C25" s="55">
        <f t="shared" si="6"/>
        <v>15</v>
      </c>
      <c r="D25" s="56">
        <f t="shared" si="4"/>
        <v>15</v>
      </c>
      <c r="E25" s="57">
        <f t="shared" si="5"/>
        <v>30</v>
      </c>
      <c r="F25" s="58">
        <f t="shared" si="7"/>
        <v>8</v>
      </c>
      <c r="G25" s="59">
        <f t="shared" si="7"/>
        <v>4</v>
      </c>
      <c r="H25" s="64">
        <v>15</v>
      </c>
      <c r="I25" s="56">
        <v>15</v>
      </c>
      <c r="J25" s="65">
        <v>8</v>
      </c>
      <c r="K25" s="77">
        <v>4</v>
      </c>
      <c r="L25" s="64"/>
      <c r="M25" s="56"/>
      <c r="N25" s="65"/>
      <c r="O25" s="77"/>
      <c r="P25" s="64"/>
      <c r="Q25" s="56"/>
      <c r="R25" s="65"/>
      <c r="S25" s="77"/>
      <c r="T25" s="64"/>
      <c r="U25" s="56"/>
      <c r="V25" s="65"/>
      <c r="W25" s="77"/>
      <c r="X25" s="78" t="s">
        <v>67</v>
      </c>
    </row>
    <row r="26" spans="1:24" x14ac:dyDescent="0.25">
      <c r="A26" s="53" t="s">
        <v>68</v>
      </c>
      <c r="B26" s="54" t="s">
        <v>69</v>
      </c>
      <c r="C26" s="55">
        <f t="shared" si="6"/>
        <v>15</v>
      </c>
      <c r="D26" s="56">
        <f t="shared" si="4"/>
        <v>15</v>
      </c>
      <c r="E26" s="57">
        <f t="shared" si="5"/>
        <v>30</v>
      </c>
      <c r="F26" s="58">
        <f t="shared" si="7"/>
        <v>8</v>
      </c>
      <c r="G26" s="59">
        <f t="shared" si="7"/>
        <v>2</v>
      </c>
      <c r="H26" s="64"/>
      <c r="I26" s="56"/>
      <c r="J26" s="65"/>
      <c r="K26" s="77"/>
      <c r="L26" s="64"/>
      <c r="M26" s="56"/>
      <c r="N26" s="65"/>
      <c r="O26" s="77"/>
      <c r="P26" s="64">
        <v>15</v>
      </c>
      <c r="Q26" s="56">
        <v>15</v>
      </c>
      <c r="R26" s="65">
        <v>8</v>
      </c>
      <c r="S26" s="77">
        <v>2</v>
      </c>
      <c r="T26" s="64"/>
      <c r="U26" s="56"/>
      <c r="V26" s="65"/>
      <c r="W26" s="77"/>
      <c r="X26" s="78" t="s">
        <v>41</v>
      </c>
    </row>
    <row r="27" spans="1:24" x14ac:dyDescent="0.25">
      <c r="A27" s="53" t="s">
        <v>70</v>
      </c>
      <c r="B27" s="31" t="s">
        <v>71</v>
      </c>
      <c r="C27" s="55">
        <f t="shared" si="6"/>
        <v>15</v>
      </c>
      <c r="D27" s="56">
        <f t="shared" si="4"/>
        <v>30</v>
      </c>
      <c r="E27" s="57">
        <f t="shared" si="5"/>
        <v>45</v>
      </c>
      <c r="F27" s="58">
        <f t="shared" si="7"/>
        <v>10</v>
      </c>
      <c r="G27" s="59">
        <f t="shared" si="7"/>
        <v>4</v>
      </c>
      <c r="H27" s="64"/>
      <c r="I27" s="56"/>
      <c r="J27" s="65"/>
      <c r="K27" s="77"/>
      <c r="L27" s="64">
        <v>15</v>
      </c>
      <c r="M27" s="56">
        <v>30</v>
      </c>
      <c r="N27" s="65">
        <v>10</v>
      </c>
      <c r="O27" s="77">
        <v>4</v>
      </c>
      <c r="P27" s="64"/>
      <c r="Q27" s="56"/>
      <c r="R27" s="65"/>
      <c r="S27" s="77"/>
      <c r="T27" s="64"/>
      <c r="U27" s="56"/>
      <c r="V27" s="65"/>
      <c r="W27" s="77"/>
      <c r="X27" s="78" t="s">
        <v>72</v>
      </c>
    </row>
    <row r="28" spans="1:24" ht="22.5" x14ac:dyDescent="0.25">
      <c r="A28" s="53" t="s">
        <v>73</v>
      </c>
      <c r="B28" s="31" t="s">
        <v>74</v>
      </c>
      <c r="C28" s="55">
        <f t="shared" si="6"/>
        <v>15</v>
      </c>
      <c r="D28" s="56">
        <f t="shared" si="4"/>
        <v>0</v>
      </c>
      <c r="E28" s="57">
        <f t="shared" si="5"/>
        <v>15</v>
      </c>
      <c r="F28" s="58">
        <f t="shared" si="7"/>
        <v>4</v>
      </c>
      <c r="G28" s="59">
        <f t="shared" si="7"/>
        <v>1</v>
      </c>
      <c r="H28" s="64"/>
      <c r="I28" s="56"/>
      <c r="J28" s="65"/>
      <c r="K28" s="77"/>
      <c r="L28" s="64">
        <v>15</v>
      </c>
      <c r="M28" s="56">
        <v>0</v>
      </c>
      <c r="N28" s="65">
        <v>4</v>
      </c>
      <c r="O28" s="77">
        <v>1</v>
      </c>
      <c r="P28" s="64"/>
      <c r="Q28" s="56"/>
      <c r="R28" s="65"/>
      <c r="S28" s="77"/>
      <c r="T28" s="64"/>
      <c r="U28" s="56"/>
      <c r="V28" s="65"/>
      <c r="W28" s="77"/>
      <c r="X28" s="78" t="s">
        <v>75</v>
      </c>
    </row>
    <row r="29" spans="1:24" ht="22.5" x14ac:dyDescent="0.25">
      <c r="A29" s="53" t="s">
        <v>76</v>
      </c>
      <c r="B29" s="31" t="s">
        <v>77</v>
      </c>
      <c r="C29" s="55">
        <f t="shared" si="6"/>
        <v>15</v>
      </c>
      <c r="D29" s="56">
        <f t="shared" si="4"/>
        <v>0</v>
      </c>
      <c r="E29" s="57">
        <f t="shared" si="5"/>
        <v>15</v>
      </c>
      <c r="F29" s="58">
        <f t="shared" si="7"/>
        <v>4</v>
      </c>
      <c r="G29" s="59">
        <f t="shared" si="7"/>
        <v>2</v>
      </c>
      <c r="H29" s="64"/>
      <c r="I29" s="56"/>
      <c r="J29" s="65"/>
      <c r="K29" s="77"/>
      <c r="L29" s="64"/>
      <c r="M29" s="56"/>
      <c r="N29" s="65"/>
      <c r="O29" s="77"/>
      <c r="P29" s="64"/>
      <c r="Q29" s="56"/>
      <c r="R29" s="65"/>
      <c r="S29" s="77"/>
      <c r="T29" s="64">
        <v>15</v>
      </c>
      <c r="U29" s="56">
        <v>0</v>
      </c>
      <c r="V29" s="65">
        <v>4</v>
      </c>
      <c r="W29" s="77">
        <v>2</v>
      </c>
      <c r="X29" s="78" t="s">
        <v>47</v>
      </c>
    </row>
    <row r="30" spans="1:24" x14ac:dyDescent="0.25">
      <c r="A30" s="53" t="s">
        <v>78</v>
      </c>
      <c r="B30" s="31" t="s">
        <v>79</v>
      </c>
      <c r="C30" s="55">
        <f t="shared" si="6"/>
        <v>30</v>
      </c>
      <c r="D30" s="56">
        <f t="shared" si="4"/>
        <v>0</v>
      </c>
      <c r="E30" s="57">
        <f t="shared" si="5"/>
        <v>30</v>
      </c>
      <c r="F30" s="58">
        <f t="shared" si="7"/>
        <v>8</v>
      </c>
      <c r="G30" s="59">
        <f t="shared" si="7"/>
        <v>2</v>
      </c>
      <c r="H30" s="64"/>
      <c r="I30" s="56"/>
      <c r="J30" s="65"/>
      <c r="K30" s="77"/>
      <c r="L30" s="64"/>
      <c r="M30" s="56"/>
      <c r="N30" s="65"/>
      <c r="O30" s="77"/>
      <c r="P30" s="64">
        <v>30</v>
      </c>
      <c r="Q30" s="56">
        <v>0</v>
      </c>
      <c r="R30" s="65">
        <v>8</v>
      </c>
      <c r="S30" s="77">
        <v>2</v>
      </c>
      <c r="T30" s="64"/>
      <c r="U30" s="56"/>
      <c r="V30" s="65"/>
      <c r="W30" s="77"/>
      <c r="X30" s="78" t="s">
        <v>41</v>
      </c>
    </row>
    <row r="31" spans="1:24" x14ac:dyDescent="0.25">
      <c r="A31" s="53" t="s">
        <v>80</v>
      </c>
      <c r="B31" s="31" t="s">
        <v>81</v>
      </c>
      <c r="C31" s="55">
        <f t="shared" si="6"/>
        <v>0</v>
      </c>
      <c r="D31" s="56">
        <f t="shared" si="4"/>
        <v>15</v>
      </c>
      <c r="E31" s="57">
        <f t="shared" si="5"/>
        <v>15</v>
      </c>
      <c r="F31" s="58">
        <f t="shared" si="7"/>
        <v>4</v>
      </c>
      <c r="G31" s="59">
        <f t="shared" si="7"/>
        <v>1</v>
      </c>
      <c r="H31" s="64"/>
      <c r="I31" s="56"/>
      <c r="J31" s="65"/>
      <c r="K31" s="77"/>
      <c r="L31" s="64"/>
      <c r="M31" s="56"/>
      <c r="N31" s="65"/>
      <c r="O31" s="77"/>
      <c r="P31" s="64">
        <v>0</v>
      </c>
      <c r="Q31" s="56">
        <v>15</v>
      </c>
      <c r="R31" s="65">
        <v>4</v>
      </c>
      <c r="S31" s="77">
        <v>1</v>
      </c>
      <c r="T31" s="64"/>
      <c r="U31" s="56"/>
      <c r="V31" s="65"/>
      <c r="W31" s="77"/>
      <c r="X31" s="78" t="s">
        <v>82</v>
      </c>
    </row>
    <row r="32" spans="1:24" x14ac:dyDescent="0.25">
      <c r="A32" s="53" t="s">
        <v>83</v>
      </c>
      <c r="B32" s="31" t="s">
        <v>84</v>
      </c>
      <c r="C32" s="55">
        <f t="shared" si="6"/>
        <v>15</v>
      </c>
      <c r="D32" s="56">
        <f t="shared" si="4"/>
        <v>15</v>
      </c>
      <c r="E32" s="57">
        <f t="shared" si="5"/>
        <v>30</v>
      </c>
      <c r="F32" s="58">
        <f t="shared" si="7"/>
        <v>8</v>
      </c>
      <c r="G32" s="59">
        <f t="shared" si="7"/>
        <v>2</v>
      </c>
      <c r="H32" s="64"/>
      <c r="I32" s="56"/>
      <c r="J32" s="65"/>
      <c r="K32" s="77"/>
      <c r="L32" s="64"/>
      <c r="M32" s="56"/>
      <c r="N32" s="65"/>
      <c r="O32" s="77"/>
      <c r="P32" s="64">
        <v>15</v>
      </c>
      <c r="Q32" s="56">
        <v>15</v>
      </c>
      <c r="R32" s="65">
        <v>8</v>
      </c>
      <c r="S32" s="77">
        <v>2</v>
      </c>
      <c r="T32" s="64"/>
      <c r="U32" s="56"/>
      <c r="V32" s="65"/>
      <c r="W32" s="77"/>
      <c r="X32" s="78" t="s">
        <v>85</v>
      </c>
    </row>
    <row r="33" spans="1:24" ht="22.5" x14ac:dyDescent="0.25">
      <c r="A33" s="53" t="s">
        <v>86</v>
      </c>
      <c r="B33" s="31" t="s">
        <v>87</v>
      </c>
      <c r="C33" s="55">
        <f t="shared" si="6"/>
        <v>15</v>
      </c>
      <c r="D33" s="56">
        <f t="shared" si="4"/>
        <v>15</v>
      </c>
      <c r="E33" s="57">
        <f t="shared" si="5"/>
        <v>30</v>
      </c>
      <c r="F33" s="58">
        <f t="shared" si="7"/>
        <v>8</v>
      </c>
      <c r="G33" s="59">
        <f t="shared" si="7"/>
        <v>3</v>
      </c>
      <c r="H33" s="64">
        <v>15</v>
      </c>
      <c r="I33" s="56">
        <v>15</v>
      </c>
      <c r="J33" s="65">
        <v>8</v>
      </c>
      <c r="K33" s="77">
        <v>3</v>
      </c>
      <c r="L33" s="64"/>
      <c r="M33" s="56"/>
      <c r="N33" s="65"/>
      <c r="O33" s="77"/>
      <c r="P33" s="64"/>
      <c r="Q33" s="56"/>
      <c r="R33" s="65"/>
      <c r="S33" s="77"/>
      <c r="T33" s="64"/>
      <c r="U33" s="56"/>
      <c r="V33" s="65"/>
      <c r="W33" s="77"/>
      <c r="X33" s="78" t="s">
        <v>38</v>
      </c>
    </row>
    <row r="34" spans="1:24" x14ac:dyDescent="0.25">
      <c r="A34" s="53" t="s">
        <v>88</v>
      </c>
      <c r="B34" s="54" t="s">
        <v>89</v>
      </c>
      <c r="C34" s="55">
        <f t="shared" si="6"/>
        <v>60</v>
      </c>
      <c r="D34" s="56">
        <f t="shared" si="4"/>
        <v>0</v>
      </c>
      <c r="E34" s="57">
        <f t="shared" si="5"/>
        <v>60</v>
      </c>
      <c r="F34" s="58">
        <f t="shared" si="7"/>
        <v>16</v>
      </c>
      <c r="G34" s="59">
        <f t="shared" si="7"/>
        <v>8</v>
      </c>
      <c r="H34" s="64"/>
      <c r="I34" s="56"/>
      <c r="J34" s="65"/>
      <c r="K34" s="77"/>
      <c r="L34" s="64">
        <v>30</v>
      </c>
      <c r="M34" s="56">
        <v>0</v>
      </c>
      <c r="N34" s="65">
        <v>8</v>
      </c>
      <c r="O34" s="77">
        <v>4</v>
      </c>
      <c r="P34" s="64">
        <v>30</v>
      </c>
      <c r="Q34" s="56">
        <v>0</v>
      </c>
      <c r="R34" s="65">
        <v>8</v>
      </c>
      <c r="S34" s="77">
        <v>4</v>
      </c>
      <c r="T34" s="64"/>
      <c r="U34" s="56"/>
      <c r="V34" s="65"/>
      <c r="W34" s="77"/>
      <c r="X34" s="78" t="s">
        <v>90</v>
      </c>
    </row>
    <row r="35" spans="1:24" x14ac:dyDescent="0.25">
      <c r="A35" s="53" t="s">
        <v>91</v>
      </c>
      <c r="B35" s="54" t="s">
        <v>92</v>
      </c>
      <c r="C35" s="55">
        <f t="shared" si="6"/>
        <v>0</v>
      </c>
      <c r="D35" s="56">
        <f t="shared" si="4"/>
        <v>15</v>
      </c>
      <c r="E35" s="57">
        <f t="shared" si="5"/>
        <v>15</v>
      </c>
      <c r="F35" s="58">
        <f t="shared" si="7"/>
        <v>4</v>
      </c>
      <c r="G35" s="59">
        <f t="shared" si="7"/>
        <v>5</v>
      </c>
      <c r="H35" s="64"/>
      <c r="I35" s="56"/>
      <c r="J35" s="65"/>
      <c r="K35" s="77"/>
      <c r="L35" s="64"/>
      <c r="M35" s="56"/>
      <c r="N35" s="65"/>
      <c r="O35" s="77"/>
      <c r="P35" s="64"/>
      <c r="Q35" s="56"/>
      <c r="R35" s="65"/>
      <c r="S35" s="77"/>
      <c r="T35" s="64">
        <v>0</v>
      </c>
      <c r="U35" s="56">
        <v>15</v>
      </c>
      <c r="V35" s="65">
        <v>4</v>
      </c>
      <c r="W35" s="77">
        <v>5</v>
      </c>
      <c r="X35" s="78" t="s">
        <v>47</v>
      </c>
    </row>
    <row r="36" spans="1:24" x14ac:dyDescent="0.25">
      <c r="A36" s="53" t="s">
        <v>93</v>
      </c>
      <c r="B36" s="54" t="s">
        <v>94</v>
      </c>
      <c r="C36" s="55">
        <f t="shared" si="6"/>
        <v>0</v>
      </c>
      <c r="D36" s="56">
        <f t="shared" si="4"/>
        <v>360</v>
      </c>
      <c r="E36" s="57">
        <f t="shared" si="5"/>
        <v>360</v>
      </c>
      <c r="F36" s="58">
        <f t="shared" si="7"/>
        <v>60</v>
      </c>
      <c r="G36" s="59">
        <f t="shared" si="7"/>
        <v>9</v>
      </c>
      <c r="H36" s="64"/>
      <c r="I36" s="56">
        <v>120</v>
      </c>
      <c r="J36" s="65">
        <v>20</v>
      </c>
      <c r="K36" s="77">
        <v>3</v>
      </c>
      <c r="L36" s="64"/>
      <c r="M36" s="56">
        <v>120</v>
      </c>
      <c r="N36" s="65">
        <v>20</v>
      </c>
      <c r="O36" s="77">
        <v>3</v>
      </c>
      <c r="P36" s="64"/>
      <c r="Q36" s="56">
        <v>120</v>
      </c>
      <c r="R36" s="65">
        <v>20</v>
      </c>
      <c r="S36" s="77">
        <v>3</v>
      </c>
      <c r="T36" s="64"/>
      <c r="U36" s="56"/>
      <c r="V36" s="65"/>
      <c r="W36" s="77"/>
      <c r="X36" s="78" t="s">
        <v>95</v>
      </c>
    </row>
    <row r="37" spans="1:24" ht="15.75" thickBot="1" x14ac:dyDescent="0.3">
      <c r="A37" s="53" t="s">
        <v>96</v>
      </c>
      <c r="B37" s="103" t="s">
        <v>114</v>
      </c>
      <c r="C37" s="85">
        <f t="shared" si="6"/>
        <v>0</v>
      </c>
      <c r="D37" s="86">
        <f t="shared" si="4"/>
        <v>0</v>
      </c>
      <c r="E37" s="87">
        <f t="shared" si="5"/>
        <v>0</v>
      </c>
      <c r="F37" s="88">
        <f>J37+N37+R37+V37</f>
        <v>30</v>
      </c>
      <c r="G37" s="89">
        <f t="shared" ref="G37" si="8">K37+O37+S37+W37</f>
        <v>5</v>
      </c>
      <c r="H37" s="104"/>
      <c r="I37" s="86"/>
      <c r="J37" s="105"/>
      <c r="K37" s="106"/>
      <c r="L37" s="104"/>
      <c r="M37" s="86"/>
      <c r="N37" s="105"/>
      <c r="O37" s="106"/>
      <c r="P37" s="104"/>
      <c r="Q37" s="86"/>
      <c r="R37" s="105"/>
      <c r="S37" s="106"/>
      <c r="T37" s="104">
        <v>0</v>
      </c>
      <c r="U37" s="86">
        <v>0</v>
      </c>
      <c r="V37" s="105">
        <v>30</v>
      </c>
      <c r="W37" s="106">
        <v>5</v>
      </c>
      <c r="X37" s="107" t="s">
        <v>97</v>
      </c>
    </row>
    <row r="38" spans="1:24" ht="16.5" thickTop="1" thickBot="1" x14ac:dyDescent="0.3">
      <c r="A38" s="68"/>
      <c r="B38" s="115" t="s">
        <v>98</v>
      </c>
      <c r="C38" s="121">
        <f>SUM(C20:C37)</f>
        <v>300</v>
      </c>
      <c r="D38" s="122">
        <f>SUM(D20:D37)</f>
        <v>660</v>
      </c>
      <c r="E38" s="123">
        <f>SUM(E20:E37)</f>
        <v>960</v>
      </c>
      <c r="F38" s="124">
        <f>SUM(F20:F37)</f>
        <v>248</v>
      </c>
      <c r="G38" s="125">
        <f>SUM(G20:G37)</f>
        <v>78</v>
      </c>
      <c r="H38" s="69"/>
      <c r="I38" s="70"/>
      <c r="J38" s="70"/>
      <c r="K38" s="126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96"/>
    </row>
    <row r="39" spans="1:24" ht="15.75" thickTop="1" x14ac:dyDescent="0.25">
      <c r="A39" s="298" t="s">
        <v>99</v>
      </c>
      <c r="B39" s="299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3"/>
    </row>
    <row r="40" spans="1:24" ht="22.5" x14ac:dyDescent="0.25">
      <c r="A40" s="53" t="s">
        <v>100</v>
      </c>
      <c r="B40" s="31" t="s">
        <v>101</v>
      </c>
      <c r="C40" s="55">
        <f>SUM(H40,L40,P40,T40)</f>
        <v>0</v>
      </c>
      <c r="D40" s="56">
        <f>SUM(I40+M40+Q40+U40)</f>
        <v>30</v>
      </c>
      <c r="E40" s="57">
        <f>SUM(C40:D40)</f>
        <v>30</v>
      </c>
      <c r="F40" s="58">
        <f>J40+N40+R40+V40</f>
        <v>8</v>
      </c>
      <c r="G40" s="59">
        <f>SUM(K40,O40,S40,W40)</f>
        <v>3</v>
      </c>
      <c r="H40" s="64">
        <v>0</v>
      </c>
      <c r="I40" s="56">
        <v>30</v>
      </c>
      <c r="J40" s="65">
        <v>8</v>
      </c>
      <c r="K40" s="59">
        <v>3</v>
      </c>
      <c r="L40" s="64"/>
      <c r="M40" s="56"/>
      <c r="N40" s="65"/>
      <c r="O40" s="59"/>
      <c r="P40" s="64"/>
      <c r="Q40" s="56"/>
      <c r="R40" s="65"/>
      <c r="S40" s="59"/>
      <c r="T40" s="64"/>
      <c r="U40" s="56"/>
      <c r="V40" s="65"/>
      <c r="W40" s="59"/>
      <c r="X40" s="78" t="s">
        <v>38</v>
      </c>
    </row>
    <row r="41" spans="1:24" ht="22.5" x14ac:dyDescent="0.25">
      <c r="A41" s="53" t="s">
        <v>102</v>
      </c>
      <c r="B41" s="31" t="s">
        <v>103</v>
      </c>
      <c r="C41" s="55">
        <f>SUM(H41,L41,P41,T41)</f>
        <v>0</v>
      </c>
      <c r="D41" s="56">
        <f>SUM(I41+M41+Q41+U41)</f>
        <v>30</v>
      </c>
      <c r="E41" s="57">
        <f>SUM(C41:D41)</f>
        <v>30</v>
      </c>
      <c r="F41" s="58">
        <f t="shared" ref="F41:F42" si="9">J41+N41+R41+V41</f>
        <v>8</v>
      </c>
      <c r="G41" s="59">
        <f>SUM(K41,O41,S41,W41)</f>
        <v>1</v>
      </c>
      <c r="H41" s="64"/>
      <c r="I41" s="56"/>
      <c r="J41" s="65"/>
      <c r="K41" s="59"/>
      <c r="L41" s="64">
        <v>0</v>
      </c>
      <c r="M41" s="56">
        <v>30</v>
      </c>
      <c r="N41" s="65">
        <v>8</v>
      </c>
      <c r="O41" s="59">
        <v>1</v>
      </c>
      <c r="P41" s="64"/>
      <c r="Q41" s="56"/>
      <c r="R41" s="65"/>
      <c r="S41" s="59"/>
      <c r="T41" s="64"/>
      <c r="U41" s="56"/>
      <c r="V41" s="65"/>
      <c r="W41" s="59"/>
      <c r="X41" s="78" t="s">
        <v>75</v>
      </c>
    </row>
    <row r="42" spans="1:24" x14ac:dyDescent="0.25">
      <c r="A42" s="53" t="s">
        <v>104</v>
      </c>
      <c r="B42" s="31" t="s">
        <v>105</v>
      </c>
      <c r="C42" s="55">
        <f>SUM(H42,L42,P42,T42)</f>
        <v>0</v>
      </c>
      <c r="D42" s="56">
        <f>SUM(I42+M42+Q42+U42)</f>
        <v>30</v>
      </c>
      <c r="E42" s="57">
        <f>SUM(C42:D42)</f>
        <v>30</v>
      </c>
      <c r="F42" s="58">
        <f t="shared" si="9"/>
        <v>8</v>
      </c>
      <c r="G42" s="59">
        <f>SUM(K42,O42,S42,W42)</f>
        <v>1</v>
      </c>
      <c r="H42" s="64"/>
      <c r="I42" s="56"/>
      <c r="J42" s="65"/>
      <c r="K42" s="59"/>
      <c r="L42" s="64"/>
      <c r="M42" s="56"/>
      <c r="N42" s="65"/>
      <c r="O42" s="59"/>
      <c r="P42" s="64">
        <v>0</v>
      </c>
      <c r="Q42" s="56">
        <v>30</v>
      </c>
      <c r="R42" s="65">
        <v>8</v>
      </c>
      <c r="S42" s="59">
        <v>1</v>
      </c>
      <c r="T42" s="64"/>
      <c r="U42" s="56"/>
      <c r="V42" s="65"/>
      <c r="W42" s="59"/>
      <c r="X42" s="78" t="s">
        <v>41</v>
      </c>
    </row>
    <row r="43" spans="1:24" ht="34.5" thickBot="1" x14ac:dyDescent="0.3">
      <c r="A43" s="53" t="s">
        <v>106</v>
      </c>
      <c r="B43" s="31" t="s">
        <v>107</v>
      </c>
      <c r="C43" s="74">
        <f>SUM(H43,L43,P43,T43)</f>
        <v>0</v>
      </c>
      <c r="D43" s="81">
        <f>SUM(I43+M43+Q43+U43)</f>
        <v>30</v>
      </c>
      <c r="E43" s="75">
        <f>SUM(C43:D43)</f>
        <v>30</v>
      </c>
      <c r="F43" s="76">
        <f>J43+N43+R43+V43</f>
        <v>8</v>
      </c>
      <c r="G43" s="84">
        <f>SUM(K43,O43,S43,W43)</f>
        <v>2</v>
      </c>
      <c r="H43" s="104"/>
      <c r="I43" s="86"/>
      <c r="J43" s="105"/>
      <c r="K43" s="89"/>
      <c r="L43" s="104"/>
      <c r="M43" s="86"/>
      <c r="N43" s="105"/>
      <c r="O43" s="89"/>
      <c r="P43" s="104"/>
      <c r="Q43" s="86"/>
      <c r="R43" s="105"/>
      <c r="S43" s="89"/>
      <c r="T43" s="104">
        <v>0</v>
      </c>
      <c r="U43" s="86">
        <v>30</v>
      </c>
      <c r="V43" s="105">
        <v>8</v>
      </c>
      <c r="W43" s="89">
        <v>2</v>
      </c>
      <c r="X43" s="95" t="s">
        <v>47</v>
      </c>
    </row>
    <row r="44" spans="1:24" ht="16.5" thickTop="1" thickBot="1" x14ac:dyDescent="0.3">
      <c r="A44" s="108"/>
      <c r="B44" s="127" t="s">
        <v>108</v>
      </c>
      <c r="C44" s="128">
        <f>SUM(C40:C43)</f>
        <v>0</v>
      </c>
      <c r="D44" s="129">
        <f>SUM(D40:D43)</f>
        <v>120</v>
      </c>
      <c r="E44" s="130">
        <f>SUM(E40:E43)</f>
        <v>120</v>
      </c>
      <c r="F44" s="130">
        <f>SUM(F40:F43)</f>
        <v>32</v>
      </c>
      <c r="G44" s="131">
        <f>SUM(G40:G43)</f>
        <v>7</v>
      </c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10"/>
    </row>
    <row r="45" spans="1:24" ht="16.5" thickTop="1" thickBot="1" x14ac:dyDescent="0.3">
      <c r="A45" s="111"/>
      <c r="B45" s="132" t="s">
        <v>110</v>
      </c>
      <c r="C45" s="133">
        <f>SUM(C6,C18,C38,C44)-C36</f>
        <v>465</v>
      </c>
      <c r="D45" s="134">
        <f>SUM(D6,D18,D38,D44)-D36</f>
        <v>670</v>
      </c>
      <c r="E45" s="134">
        <f>SUM(C45:D45)-E36</f>
        <v>775</v>
      </c>
      <c r="F45" s="135">
        <f>F44+F38+F18+F6-F36</f>
        <v>322</v>
      </c>
      <c r="G45" s="136">
        <f>SUM(G6,G18,G38,G44)-G36</f>
        <v>111</v>
      </c>
      <c r="H45" s="112">
        <f t="shared" ref="H45:W45" si="10">SUM(H5:H44)-H36</f>
        <v>75</v>
      </c>
      <c r="I45" s="112">
        <f t="shared" si="10"/>
        <v>180</v>
      </c>
      <c r="J45" s="112">
        <f t="shared" si="10"/>
        <v>66</v>
      </c>
      <c r="K45" s="112">
        <f t="shared" si="10"/>
        <v>27</v>
      </c>
      <c r="L45" s="112">
        <f t="shared" si="10"/>
        <v>165</v>
      </c>
      <c r="M45" s="112">
        <f t="shared" si="10"/>
        <v>175</v>
      </c>
      <c r="N45" s="112">
        <f t="shared" si="10"/>
        <v>84</v>
      </c>
      <c r="O45" s="112">
        <f t="shared" si="10"/>
        <v>27</v>
      </c>
      <c r="P45" s="112">
        <f t="shared" si="10"/>
        <v>165</v>
      </c>
      <c r="Q45" s="112">
        <f t="shared" si="10"/>
        <v>195</v>
      </c>
      <c r="R45" s="112">
        <f t="shared" si="10"/>
        <v>92</v>
      </c>
      <c r="S45" s="112">
        <f t="shared" si="10"/>
        <v>27</v>
      </c>
      <c r="T45" s="112">
        <f t="shared" si="10"/>
        <v>60</v>
      </c>
      <c r="U45" s="112">
        <f t="shared" si="10"/>
        <v>120</v>
      </c>
      <c r="V45" s="112">
        <f t="shared" si="10"/>
        <v>80</v>
      </c>
      <c r="W45" s="112">
        <f t="shared" si="10"/>
        <v>30</v>
      </c>
      <c r="X45" s="113"/>
    </row>
    <row r="46" spans="1:24" ht="16.5" thickTop="1" thickBot="1" x14ac:dyDescent="0.3">
      <c r="A46" s="111"/>
      <c r="B46" s="132" t="s">
        <v>111</v>
      </c>
      <c r="C46" s="133">
        <f>C6+C18+C38+C44</f>
        <v>465</v>
      </c>
      <c r="D46" s="133">
        <f t="shared" ref="D46:G46" si="11">D6+D18+D38+D44</f>
        <v>1030</v>
      </c>
      <c r="E46" s="133">
        <f t="shared" si="11"/>
        <v>1495</v>
      </c>
      <c r="F46" s="137">
        <f>F44+F38+F18+F6</f>
        <v>382</v>
      </c>
      <c r="G46" s="133">
        <f t="shared" si="11"/>
        <v>120</v>
      </c>
      <c r="H46" s="112">
        <f>SUM(H5:H43)</f>
        <v>75</v>
      </c>
      <c r="I46" s="112">
        <f t="shared" ref="I46:W46" si="12">SUM(I5:I43)</f>
        <v>300</v>
      </c>
      <c r="J46" s="112"/>
      <c r="K46" s="112">
        <f t="shared" si="12"/>
        <v>30</v>
      </c>
      <c r="L46" s="112">
        <f>SUM(L5:L43)</f>
        <v>165</v>
      </c>
      <c r="M46" s="112">
        <f t="shared" si="12"/>
        <v>295</v>
      </c>
      <c r="N46" s="112"/>
      <c r="O46" s="112">
        <f t="shared" si="12"/>
        <v>30</v>
      </c>
      <c r="P46" s="112">
        <f>SUM(P5:P43)</f>
        <v>165</v>
      </c>
      <c r="Q46" s="112">
        <f t="shared" si="12"/>
        <v>315</v>
      </c>
      <c r="R46" s="112"/>
      <c r="S46" s="112">
        <f t="shared" si="12"/>
        <v>30</v>
      </c>
      <c r="T46" s="112">
        <f>SUM(T5:T43)</f>
        <v>60</v>
      </c>
      <c r="U46" s="112">
        <f t="shared" si="12"/>
        <v>120</v>
      </c>
      <c r="V46" s="112"/>
      <c r="W46" s="112">
        <f t="shared" si="12"/>
        <v>30</v>
      </c>
      <c r="X46" s="113"/>
    </row>
    <row r="47" spans="1:24" ht="16.5" thickTop="1" thickBot="1" x14ac:dyDescent="0.3">
      <c r="A47" s="114"/>
      <c r="B47" s="300" t="s">
        <v>109</v>
      </c>
      <c r="C47" s="301"/>
      <c r="D47" s="301"/>
      <c r="E47" s="301"/>
      <c r="F47" s="301"/>
      <c r="G47" s="301"/>
      <c r="H47" s="297">
        <f>SUM(H45,I45)</f>
        <v>255</v>
      </c>
      <c r="I47" s="297"/>
      <c r="J47" s="138"/>
      <c r="K47" s="139"/>
      <c r="L47" s="297">
        <f>SUM(L45,M45)</f>
        <v>340</v>
      </c>
      <c r="M47" s="297"/>
      <c r="N47" s="138"/>
      <c r="O47" s="139"/>
      <c r="P47" s="297">
        <f>SUM(P45,Q45)</f>
        <v>360</v>
      </c>
      <c r="Q47" s="297"/>
      <c r="R47" s="138"/>
      <c r="S47" s="139"/>
      <c r="T47" s="297">
        <f>SUM(T45,U45)</f>
        <v>180</v>
      </c>
      <c r="U47" s="297"/>
      <c r="V47" s="138"/>
      <c r="W47" s="139"/>
      <c r="X47" s="140">
        <f>SUM(H47,L47,P47,T47)</f>
        <v>1135</v>
      </c>
    </row>
    <row r="48" spans="1:24" ht="15.75" thickTop="1" x14ac:dyDescent="0.25"/>
  </sheetData>
  <mergeCells count="22">
    <mergeCell ref="L47:M47"/>
    <mergeCell ref="P47:Q47"/>
    <mergeCell ref="T47:U47"/>
    <mergeCell ref="A4:B4"/>
    <mergeCell ref="A7:B7"/>
    <mergeCell ref="A19:B19"/>
    <mergeCell ref="A39:B39"/>
    <mergeCell ref="B47:G47"/>
    <mergeCell ref="H47:I47"/>
    <mergeCell ref="T1:W1"/>
    <mergeCell ref="X1:X3"/>
    <mergeCell ref="C2:G2"/>
    <mergeCell ref="H2:K2"/>
    <mergeCell ref="L2:O2"/>
    <mergeCell ref="P2:S2"/>
    <mergeCell ref="T2:W2"/>
    <mergeCell ref="P1:S1"/>
    <mergeCell ref="A1:A3"/>
    <mergeCell ref="B1:B3"/>
    <mergeCell ref="C1:G1"/>
    <mergeCell ref="H1:K1"/>
    <mergeCell ref="L1:O1"/>
  </mergeCells>
  <pageMargins left="0.7" right="0.7" top="0.75" bottom="0.75" header="0.3" footer="0.3"/>
  <pageSetup paperSize="9" scale="7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A46" workbookViewId="0">
      <selection activeCell="M19" sqref="M19"/>
    </sheetView>
  </sheetViews>
  <sheetFormatPr defaultRowHeight="15" x14ac:dyDescent="0.25"/>
  <cols>
    <col min="1" max="1" width="6.7109375" customWidth="1"/>
    <col min="2" max="2" width="10.28515625" customWidth="1"/>
    <col min="3" max="3" width="17.7109375" customWidth="1"/>
    <col min="4" max="4" width="37" customWidth="1"/>
    <col min="5" max="5" width="15.42578125" customWidth="1"/>
    <col min="6" max="6" width="26.42578125" customWidth="1"/>
  </cols>
  <sheetData>
    <row r="1" spans="1:24" x14ac:dyDescent="0.25">
      <c r="E1" s="307" t="s">
        <v>183</v>
      </c>
      <c r="F1" s="306"/>
      <c r="X1" s="264" t="s">
        <v>182</v>
      </c>
    </row>
    <row r="2" spans="1:24" ht="15.75" thickBot="1" x14ac:dyDescent="0.3">
      <c r="E2" s="306"/>
      <c r="F2" s="306"/>
      <c r="X2" s="264" t="s">
        <v>180</v>
      </c>
    </row>
    <row r="3" spans="1:24" ht="16.5" thickBot="1" x14ac:dyDescent="0.3">
      <c r="A3" s="308" t="s">
        <v>119</v>
      </c>
      <c r="B3" s="309" t="s">
        <v>120</v>
      </c>
      <c r="C3" s="309" t="s">
        <v>121</v>
      </c>
      <c r="D3" s="309" t="s">
        <v>2</v>
      </c>
      <c r="E3" s="309" t="s">
        <v>122</v>
      </c>
      <c r="F3" s="309" t="s">
        <v>123</v>
      </c>
    </row>
    <row r="4" spans="1:24" ht="18" customHeight="1" thickBot="1" x14ac:dyDescent="0.3">
      <c r="A4" s="310" t="s">
        <v>4</v>
      </c>
      <c r="B4" s="310">
        <v>1</v>
      </c>
      <c r="C4" s="302" t="s">
        <v>124</v>
      </c>
      <c r="D4" s="141" t="s">
        <v>125</v>
      </c>
      <c r="E4" s="142">
        <v>30</v>
      </c>
      <c r="F4" s="142" t="s">
        <v>126</v>
      </c>
    </row>
    <row r="5" spans="1:24" ht="17.25" customHeight="1" thickBot="1" x14ac:dyDescent="0.3">
      <c r="A5" s="311"/>
      <c r="B5" s="311"/>
      <c r="C5" s="303"/>
      <c r="D5" s="141" t="s">
        <v>127</v>
      </c>
      <c r="E5" s="142">
        <v>30</v>
      </c>
      <c r="F5" s="142" t="s">
        <v>128</v>
      </c>
    </row>
    <row r="6" spans="1:24" ht="16.5" thickBot="1" x14ac:dyDescent="0.3">
      <c r="A6" s="311"/>
      <c r="B6" s="311"/>
      <c r="C6" s="304" t="s">
        <v>129</v>
      </c>
      <c r="D6" s="141" t="s">
        <v>130</v>
      </c>
      <c r="E6" s="142">
        <v>30</v>
      </c>
      <c r="F6" s="142" t="s">
        <v>131</v>
      </c>
    </row>
    <row r="7" spans="1:24" ht="16.5" thickBot="1" x14ac:dyDescent="0.3">
      <c r="A7" s="311"/>
      <c r="B7" s="311"/>
      <c r="C7" s="305"/>
      <c r="D7" s="141" t="s">
        <v>132</v>
      </c>
      <c r="E7" s="142">
        <v>30</v>
      </c>
      <c r="F7" s="142" t="s">
        <v>131</v>
      </c>
    </row>
    <row r="8" spans="1:24" ht="16.5" thickBot="1" x14ac:dyDescent="0.3">
      <c r="A8" s="311"/>
      <c r="B8" s="311"/>
      <c r="C8" s="305"/>
      <c r="D8" s="141" t="s">
        <v>133</v>
      </c>
      <c r="E8" s="142">
        <v>30</v>
      </c>
      <c r="F8" s="142" t="s">
        <v>131</v>
      </c>
    </row>
    <row r="9" spans="1:24" ht="16.5" thickBot="1" x14ac:dyDescent="0.3">
      <c r="A9" s="311"/>
      <c r="B9" s="311"/>
      <c r="C9" s="305"/>
      <c r="D9" s="141" t="s">
        <v>134</v>
      </c>
      <c r="E9" s="142">
        <v>30</v>
      </c>
      <c r="F9" s="142" t="s">
        <v>131</v>
      </c>
    </row>
    <row r="10" spans="1:24" ht="16.5" thickBot="1" x14ac:dyDescent="0.3">
      <c r="A10" s="311"/>
      <c r="B10" s="312"/>
      <c r="C10" s="303"/>
      <c r="D10" s="141" t="s">
        <v>135</v>
      </c>
      <c r="E10" s="142">
        <v>30</v>
      </c>
      <c r="F10" s="142" t="s">
        <v>131</v>
      </c>
    </row>
    <row r="11" spans="1:24" ht="20.25" customHeight="1" thickBot="1" x14ac:dyDescent="0.3">
      <c r="A11" s="311"/>
      <c r="B11" s="313">
        <v>2</v>
      </c>
      <c r="C11" s="143" t="s">
        <v>136</v>
      </c>
      <c r="D11" s="141" t="s">
        <v>137</v>
      </c>
      <c r="E11" s="142">
        <v>30</v>
      </c>
      <c r="F11" s="142" t="s">
        <v>138</v>
      </c>
    </row>
    <row r="12" spans="1:24" ht="16.5" thickBot="1" x14ac:dyDescent="0.3">
      <c r="A12" s="311"/>
      <c r="B12" s="311"/>
      <c r="C12" s="302" t="s">
        <v>113</v>
      </c>
      <c r="D12" s="141" t="s">
        <v>139</v>
      </c>
      <c r="E12" s="142">
        <v>30</v>
      </c>
      <c r="F12" s="142" t="s">
        <v>140</v>
      </c>
    </row>
    <row r="13" spans="1:24" ht="16.5" thickBot="1" x14ac:dyDescent="0.3">
      <c r="A13" s="311"/>
      <c r="B13" s="311"/>
      <c r="C13" s="303"/>
      <c r="D13" s="141" t="s">
        <v>141</v>
      </c>
      <c r="E13" s="142">
        <v>30</v>
      </c>
      <c r="F13" s="142" t="s">
        <v>142</v>
      </c>
    </row>
    <row r="14" spans="1:24" ht="16.5" thickBot="1" x14ac:dyDescent="0.3">
      <c r="A14" s="311"/>
      <c r="B14" s="311"/>
      <c r="C14" s="304" t="s">
        <v>143</v>
      </c>
      <c r="D14" s="141" t="s">
        <v>144</v>
      </c>
      <c r="E14" s="142">
        <v>150</v>
      </c>
      <c r="F14" s="142" t="s">
        <v>142</v>
      </c>
    </row>
    <row r="15" spans="1:24" ht="16.5" thickBot="1" x14ac:dyDescent="0.3">
      <c r="A15" s="311"/>
      <c r="B15" s="311"/>
      <c r="C15" s="305"/>
      <c r="D15" s="141" t="s">
        <v>145</v>
      </c>
      <c r="E15" s="142">
        <v>150</v>
      </c>
      <c r="F15" s="142" t="s">
        <v>142</v>
      </c>
    </row>
    <row r="16" spans="1:24" ht="16.5" thickBot="1" x14ac:dyDescent="0.3">
      <c r="A16" s="311"/>
      <c r="B16" s="311"/>
      <c r="C16" s="305"/>
      <c r="D16" s="141" t="s">
        <v>146</v>
      </c>
      <c r="E16" s="142">
        <v>150</v>
      </c>
      <c r="F16" s="142" t="s">
        <v>147</v>
      </c>
    </row>
    <row r="17" spans="1:6" ht="16.5" thickBot="1" x14ac:dyDescent="0.3">
      <c r="A17" s="311"/>
      <c r="B17" s="311"/>
      <c r="C17" s="305"/>
      <c r="D17" s="141" t="s">
        <v>148</v>
      </c>
      <c r="E17" s="142">
        <v>150</v>
      </c>
      <c r="F17" s="142" t="s">
        <v>147</v>
      </c>
    </row>
    <row r="18" spans="1:6" ht="16.5" thickBot="1" x14ac:dyDescent="0.3">
      <c r="A18" s="311"/>
      <c r="B18" s="311"/>
      <c r="C18" s="305"/>
      <c r="D18" s="141" t="s">
        <v>149</v>
      </c>
      <c r="E18" s="142">
        <v>150</v>
      </c>
      <c r="F18" s="142" t="s">
        <v>150</v>
      </c>
    </row>
    <row r="19" spans="1:6" ht="16.5" thickBot="1" x14ac:dyDescent="0.3">
      <c r="A19" s="312"/>
      <c r="B19" s="312"/>
      <c r="C19" s="303"/>
      <c r="D19" s="141" t="s">
        <v>151</v>
      </c>
      <c r="E19" s="142">
        <v>150</v>
      </c>
      <c r="F19" s="142" t="s">
        <v>128</v>
      </c>
    </row>
    <row r="20" spans="1:6" ht="16.5" thickBot="1" x14ac:dyDescent="0.3">
      <c r="A20" s="313" t="s">
        <v>5</v>
      </c>
      <c r="B20" s="313">
        <v>3</v>
      </c>
      <c r="C20" s="304" t="s">
        <v>152</v>
      </c>
      <c r="D20" s="141" t="s">
        <v>153</v>
      </c>
      <c r="E20" s="142">
        <v>30</v>
      </c>
      <c r="F20" s="142" t="s">
        <v>126</v>
      </c>
    </row>
    <row r="21" spans="1:6" ht="16.5" thickBot="1" x14ac:dyDescent="0.3">
      <c r="A21" s="311"/>
      <c r="B21" s="311"/>
      <c r="C21" s="303"/>
      <c r="D21" s="141" t="s">
        <v>154</v>
      </c>
      <c r="E21" s="142">
        <v>30</v>
      </c>
      <c r="F21" s="142" t="s">
        <v>155</v>
      </c>
    </row>
    <row r="22" spans="1:6" ht="16.5" thickBot="1" x14ac:dyDescent="0.3">
      <c r="A22" s="311"/>
      <c r="B22" s="311"/>
      <c r="C22" s="304" t="s">
        <v>156</v>
      </c>
      <c r="D22" s="141" t="s">
        <v>157</v>
      </c>
      <c r="E22" s="142">
        <v>30</v>
      </c>
      <c r="F22" s="142" t="s">
        <v>128</v>
      </c>
    </row>
    <row r="23" spans="1:6" ht="16.5" thickBot="1" x14ac:dyDescent="0.3">
      <c r="A23" s="311"/>
      <c r="B23" s="311"/>
      <c r="C23" s="303"/>
      <c r="D23" s="141" t="s">
        <v>158</v>
      </c>
      <c r="E23" s="142">
        <v>30</v>
      </c>
      <c r="F23" s="142" t="s">
        <v>126</v>
      </c>
    </row>
    <row r="24" spans="1:6" ht="16.5" thickBot="1" x14ac:dyDescent="0.3">
      <c r="A24" s="311"/>
      <c r="B24" s="311"/>
      <c r="C24" s="304" t="s">
        <v>113</v>
      </c>
      <c r="D24" s="141" t="s">
        <v>159</v>
      </c>
      <c r="E24" s="142">
        <v>30</v>
      </c>
      <c r="F24" s="142" t="s">
        <v>142</v>
      </c>
    </row>
    <row r="25" spans="1:6" ht="16.5" thickBot="1" x14ac:dyDescent="0.3">
      <c r="A25" s="311"/>
      <c r="B25" s="312"/>
      <c r="C25" s="303"/>
      <c r="D25" s="141" t="s">
        <v>160</v>
      </c>
      <c r="E25" s="142">
        <v>30</v>
      </c>
      <c r="F25" s="142" t="s">
        <v>140</v>
      </c>
    </row>
    <row r="26" spans="1:6" ht="21" customHeight="1" thickBot="1" x14ac:dyDescent="0.3">
      <c r="A26" s="311"/>
      <c r="B26" s="313">
        <v>4</v>
      </c>
      <c r="C26" s="304" t="s">
        <v>113</v>
      </c>
      <c r="D26" s="141" t="s">
        <v>161</v>
      </c>
      <c r="E26" s="142">
        <v>30</v>
      </c>
      <c r="F26" s="142" t="s">
        <v>142</v>
      </c>
    </row>
    <row r="27" spans="1:6" ht="16.5" thickBot="1" x14ac:dyDescent="0.3">
      <c r="A27" s="312"/>
      <c r="B27" s="312"/>
      <c r="C27" s="303"/>
      <c r="D27" s="141" t="s">
        <v>162</v>
      </c>
      <c r="E27" s="142">
        <v>30</v>
      </c>
      <c r="F27" s="142" t="s">
        <v>140</v>
      </c>
    </row>
  </sheetData>
  <mergeCells count="15">
    <mergeCell ref="E1:F2"/>
    <mergeCell ref="A20:A27"/>
    <mergeCell ref="B20:B25"/>
    <mergeCell ref="C20:C21"/>
    <mergeCell ref="C22:C23"/>
    <mergeCell ref="C24:C25"/>
    <mergeCell ref="B26:B27"/>
    <mergeCell ref="C26:C27"/>
    <mergeCell ref="A4:A19"/>
    <mergeCell ref="B4:B10"/>
    <mergeCell ref="C4:C5"/>
    <mergeCell ref="C6:C10"/>
    <mergeCell ref="B11:B19"/>
    <mergeCell ref="C12:C13"/>
    <mergeCell ref="C14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Program  II st. s.</vt:lpstr>
      <vt:lpstr>Arkusz2</vt:lpstr>
      <vt:lpstr>Przedmioty do wyboru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</dc:creator>
  <cp:lastModifiedBy>Małgorzata Derzechowska</cp:lastModifiedBy>
  <cp:lastPrinted>2019-09-09T11:48:58Z</cp:lastPrinted>
  <dcterms:created xsi:type="dcterms:W3CDTF">2017-09-29T06:54:42Z</dcterms:created>
  <dcterms:modified xsi:type="dcterms:W3CDTF">2019-09-09T11:49:23Z</dcterms:modified>
</cp:coreProperties>
</file>