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derzechowska\Desktop\uchwała 66 od nowa\"/>
    </mc:Choice>
  </mc:AlternateContent>
  <bookViews>
    <workbookView xWindow="0" yWindow="0" windowWidth="19440" windowHeight="9060" activeTab="1"/>
  </bookViews>
  <sheets>
    <sheet name="program II st.nst. 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52" i="1" l="1"/>
  <c r="R52" i="1"/>
  <c r="N52" i="1"/>
  <c r="J52" i="1"/>
  <c r="W46" i="2" l="1"/>
  <c r="U46" i="2"/>
  <c r="T46" i="2"/>
  <c r="S46" i="2"/>
  <c r="Q46" i="2"/>
  <c r="P46" i="2"/>
  <c r="O46" i="2"/>
  <c r="M46" i="2"/>
  <c r="L46" i="2"/>
  <c r="K46" i="2"/>
  <c r="I46" i="2"/>
  <c r="H46" i="2"/>
  <c r="W45" i="2"/>
  <c r="V45" i="2"/>
  <c r="U45" i="2"/>
  <c r="T45" i="2"/>
  <c r="T47" i="2" s="1"/>
  <c r="S45" i="2"/>
  <c r="R45" i="2"/>
  <c r="Q45" i="2"/>
  <c r="P45" i="2"/>
  <c r="P47" i="2" s="1"/>
  <c r="O45" i="2"/>
  <c r="N45" i="2"/>
  <c r="M45" i="2"/>
  <c r="L45" i="2"/>
  <c r="K45" i="2"/>
  <c r="J45" i="2"/>
  <c r="I45" i="2"/>
  <c r="H45" i="2"/>
  <c r="G43" i="2"/>
  <c r="F43" i="2"/>
  <c r="D43" i="2"/>
  <c r="C43" i="2"/>
  <c r="E43" i="2" s="1"/>
  <c r="G42" i="2"/>
  <c r="F42" i="2"/>
  <c r="D42" i="2"/>
  <c r="C42" i="2"/>
  <c r="G41" i="2"/>
  <c r="F41" i="2"/>
  <c r="D41" i="2"/>
  <c r="C41" i="2"/>
  <c r="G40" i="2"/>
  <c r="F40" i="2"/>
  <c r="F44" i="2" s="1"/>
  <c r="D40" i="2"/>
  <c r="D44" i="2" s="1"/>
  <c r="C40" i="2"/>
  <c r="G37" i="2"/>
  <c r="F37" i="2"/>
  <c r="D37" i="2"/>
  <c r="C37" i="2"/>
  <c r="G36" i="2"/>
  <c r="F36" i="2"/>
  <c r="D36" i="2"/>
  <c r="E36" i="2" s="1"/>
  <c r="C36" i="2"/>
  <c r="G35" i="2"/>
  <c r="F35" i="2"/>
  <c r="D35" i="2"/>
  <c r="C35" i="2"/>
  <c r="G34" i="2"/>
  <c r="F34" i="2"/>
  <c r="D34" i="2"/>
  <c r="C34" i="2"/>
  <c r="G33" i="2"/>
  <c r="F33" i="2"/>
  <c r="D33" i="2"/>
  <c r="E33" i="2" s="1"/>
  <c r="C33" i="2"/>
  <c r="G32" i="2"/>
  <c r="F32" i="2"/>
  <c r="D32" i="2"/>
  <c r="C32" i="2"/>
  <c r="G31" i="2"/>
  <c r="F31" i="2"/>
  <c r="D31" i="2"/>
  <c r="C31" i="2"/>
  <c r="G30" i="2"/>
  <c r="F30" i="2"/>
  <c r="D30" i="2"/>
  <c r="C30" i="2"/>
  <c r="G29" i="2"/>
  <c r="F29" i="2"/>
  <c r="D29" i="2"/>
  <c r="C29" i="2"/>
  <c r="G28" i="2"/>
  <c r="F28" i="2"/>
  <c r="D28" i="2"/>
  <c r="C28" i="2"/>
  <c r="G27" i="2"/>
  <c r="F27" i="2"/>
  <c r="D27" i="2"/>
  <c r="C27" i="2"/>
  <c r="G26" i="2"/>
  <c r="F26" i="2"/>
  <c r="D26" i="2"/>
  <c r="C26" i="2"/>
  <c r="G25" i="2"/>
  <c r="F25" i="2"/>
  <c r="D25" i="2"/>
  <c r="C25" i="2"/>
  <c r="G24" i="2"/>
  <c r="F24" i="2"/>
  <c r="D24" i="2"/>
  <c r="E24" i="2" s="1"/>
  <c r="C24" i="2"/>
  <c r="G23" i="2"/>
  <c r="F23" i="2"/>
  <c r="D23" i="2"/>
  <c r="C23" i="2"/>
  <c r="G22" i="2"/>
  <c r="F22" i="2"/>
  <c r="D22" i="2"/>
  <c r="C22" i="2"/>
  <c r="G21" i="2"/>
  <c r="F21" i="2"/>
  <c r="D21" i="2"/>
  <c r="D38" i="2" s="1"/>
  <c r="C21" i="2"/>
  <c r="G20" i="2"/>
  <c r="F20" i="2"/>
  <c r="E20" i="2"/>
  <c r="D20" i="2"/>
  <c r="C20" i="2"/>
  <c r="G17" i="2"/>
  <c r="F17" i="2"/>
  <c r="D17" i="2"/>
  <c r="C17" i="2"/>
  <c r="G16" i="2"/>
  <c r="F16" i="2"/>
  <c r="D16" i="2"/>
  <c r="C16" i="2"/>
  <c r="G15" i="2"/>
  <c r="F15" i="2"/>
  <c r="D15" i="2"/>
  <c r="C15" i="2"/>
  <c r="E15" i="2" s="1"/>
  <c r="G14" i="2"/>
  <c r="F14" i="2"/>
  <c r="D14" i="2"/>
  <c r="C14" i="2"/>
  <c r="E14" i="2" s="1"/>
  <c r="G13" i="2"/>
  <c r="F13" i="2"/>
  <c r="D13" i="2"/>
  <c r="C13" i="2"/>
  <c r="E13" i="2" s="1"/>
  <c r="G12" i="2"/>
  <c r="F12" i="2"/>
  <c r="D12" i="2"/>
  <c r="C12" i="2"/>
  <c r="G11" i="2"/>
  <c r="F11" i="2"/>
  <c r="D11" i="2"/>
  <c r="C11" i="2"/>
  <c r="E11" i="2" s="1"/>
  <c r="G10" i="2"/>
  <c r="F10" i="2"/>
  <c r="D10" i="2"/>
  <c r="C10" i="2"/>
  <c r="E10" i="2" s="1"/>
  <c r="G9" i="2"/>
  <c r="F9" i="2"/>
  <c r="D9" i="2"/>
  <c r="C9" i="2"/>
  <c r="G8" i="2"/>
  <c r="F8" i="2"/>
  <c r="D8" i="2"/>
  <c r="C8" i="2"/>
  <c r="G5" i="2"/>
  <c r="G6" i="2" s="1"/>
  <c r="F5" i="2"/>
  <c r="F6" i="2" s="1"/>
  <c r="D5" i="2"/>
  <c r="D6" i="2" s="1"/>
  <c r="C5" i="2"/>
  <c r="E37" i="2" l="1"/>
  <c r="E41" i="2"/>
  <c r="E16" i="2"/>
  <c r="E26" i="2"/>
  <c r="E27" i="2"/>
  <c r="E28" i="2"/>
  <c r="E30" i="2"/>
  <c r="E31" i="2"/>
  <c r="E32" i="2"/>
  <c r="F38" i="2"/>
  <c r="E25" i="2"/>
  <c r="E42" i="2"/>
  <c r="H47" i="2"/>
  <c r="L47" i="2"/>
  <c r="F18" i="2"/>
  <c r="F46" i="2" s="1"/>
  <c r="E12" i="2"/>
  <c r="E17" i="2"/>
  <c r="G38" i="2"/>
  <c r="E29" i="2"/>
  <c r="E34" i="2"/>
  <c r="E35" i="2"/>
  <c r="G44" i="2"/>
  <c r="C18" i="2"/>
  <c r="E8" i="2"/>
  <c r="E18" i="2" s="1"/>
  <c r="E5" i="2"/>
  <c r="E6" i="2" s="1"/>
  <c r="G18" i="2"/>
  <c r="G46" i="2" s="1"/>
  <c r="C38" i="2"/>
  <c r="E23" i="2"/>
  <c r="E40" i="2"/>
  <c r="F45" i="2"/>
  <c r="X47" i="2"/>
  <c r="G45" i="2"/>
  <c r="C44" i="2"/>
  <c r="C6" i="2"/>
  <c r="E9" i="2"/>
  <c r="D18" i="2"/>
  <c r="D46" i="2" s="1"/>
  <c r="E22" i="2"/>
  <c r="E21" i="2"/>
  <c r="V51" i="1"/>
  <c r="R51" i="1"/>
  <c r="N51" i="1"/>
  <c r="J51" i="1"/>
  <c r="F49" i="1"/>
  <c r="F47" i="1"/>
  <c r="F48" i="1"/>
  <c r="F46" i="1"/>
  <c r="F43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27" i="1"/>
  <c r="F24" i="1"/>
  <c r="F16" i="1"/>
  <c r="F17" i="1"/>
  <c r="F18" i="1"/>
  <c r="F19" i="1"/>
  <c r="F20" i="1"/>
  <c r="F21" i="1"/>
  <c r="F22" i="1"/>
  <c r="F23" i="1"/>
  <c r="F15" i="1"/>
  <c r="F12" i="1"/>
  <c r="F13" i="1" s="1"/>
  <c r="W52" i="1"/>
  <c r="U52" i="1"/>
  <c r="T52" i="1"/>
  <c r="S52" i="1"/>
  <c r="Q52" i="1"/>
  <c r="P52" i="1"/>
  <c r="O52" i="1"/>
  <c r="M52" i="1"/>
  <c r="L52" i="1"/>
  <c r="I52" i="1"/>
  <c r="K52" i="1"/>
  <c r="H52" i="1"/>
  <c r="W51" i="1"/>
  <c r="U51" i="1"/>
  <c r="T51" i="1"/>
  <c r="S51" i="1"/>
  <c r="Q51" i="1"/>
  <c r="P51" i="1"/>
  <c r="O51" i="1"/>
  <c r="M51" i="1"/>
  <c r="L51" i="1"/>
  <c r="K51" i="1"/>
  <c r="I51" i="1"/>
  <c r="H51" i="1"/>
  <c r="G49" i="1"/>
  <c r="D49" i="1"/>
  <c r="C49" i="1"/>
  <c r="G48" i="1"/>
  <c r="D48" i="1"/>
  <c r="C48" i="1"/>
  <c r="G47" i="1"/>
  <c r="D47" i="1"/>
  <c r="C47" i="1"/>
  <c r="G46" i="1"/>
  <c r="D46" i="1"/>
  <c r="C46" i="1"/>
  <c r="G43" i="1"/>
  <c r="D43" i="1"/>
  <c r="C43" i="1"/>
  <c r="G42" i="1"/>
  <c r="D42" i="1"/>
  <c r="C42" i="1"/>
  <c r="G41" i="1"/>
  <c r="D41" i="1"/>
  <c r="C41" i="1"/>
  <c r="G40" i="1"/>
  <c r="D40" i="1"/>
  <c r="C40" i="1"/>
  <c r="G39" i="1"/>
  <c r="D39" i="1"/>
  <c r="C39" i="1"/>
  <c r="G38" i="1"/>
  <c r="D38" i="1"/>
  <c r="C38" i="1"/>
  <c r="G37" i="1"/>
  <c r="D37" i="1"/>
  <c r="C37" i="1"/>
  <c r="G36" i="1"/>
  <c r="D36" i="1"/>
  <c r="C36" i="1"/>
  <c r="G35" i="1"/>
  <c r="D35" i="1"/>
  <c r="C35" i="1"/>
  <c r="G34" i="1"/>
  <c r="D34" i="1"/>
  <c r="C34" i="1"/>
  <c r="G33" i="1"/>
  <c r="D33" i="1"/>
  <c r="C33" i="1"/>
  <c r="G32" i="1"/>
  <c r="D32" i="1"/>
  <c r="C32" i="1"/>
  <c r="G31" i="1"/>
  <c r="D31" i="1"/>
  <c r="C31" i="1"/>
  <c r="G30" i="1"/>
  <c r="D30" i="1"/>
  <c r="C30" i="1"/>
  <c r="G29" i="1"/>
  <c r="D29" i="1"/>
  <c r="C29" i="1"/>
  <c r="G28" i="1"/>
  <c r="D28" i="1"/>
  <c r="C28" i="1"/>
  <c r="G27" i="1"/>
  <c r="D27" i="1"/>
  <c r="C27" i="1"/>
  <c r="G24" i="1"/>
  <c r="D24" i="1"/>
  <c r="C24" i="1"/>
  <c r="G23" i="1"/>
  <c r="D23" i="1"/>
  <c r="C23" i="1"/>
  <c r="G22" i="1"/>
  <c r="D22" i="1"/>
  <c r="C22" i="1"/>
  <c r="G21" i="1"/>
  <c r="D21" i="1"/>
  <c r="C21" i="1"/>
  <c r="G20" i="1"/>
  <c r="D20" i="1"/>
  <c r="C20" i="1"/>
  <c r="G19" i="1"/>
  <c r="D19" i="1"/>
  <c r="C19" i="1"/>
  <c r="G18" i="1"/>
  <c r="D18" i="1"/>
  <c r="C18" i="1"/>
  <c r="G17" i="1"/>
  <c r="D17" i="1"/>
  <c r="C17" i="1"/>
  <c r="G16" i="1"/>
  <c r="D16" i="1"/>
  <c r="C16" i="1"/>
  <c r="G15" i="1"/>
  <c r="D15" i="1"/>
  <c r="C15" i="1"/>
  <c r="G12" i="1"/>
  <c r="G13" i="1" s="1"/>
  <c r="D12" i="1"/>
  <c r="D13" i="1" s="1"/>
  <c r="C12" i="1"/>
  <c r="C13" i="1" s="1"/>
  <c r="E44" i="2" l="1"/>
  <c r="E38" i="2"/>
  <c r="C45" i="2"/>
  <c r="D45" i="2"/>
  <c r="T53" i="1"/>
  <c r="T54" i="1"/>
  <c r="P54" i="1"/>
  <c r="P53" i="1"/>
  <c r="H53" i="1"/>
  <c r="H54" i="1"/>
  <c r="L54" i="1"/>
  <c r="L53" i="1"/>
  <c r="E46" i="2"/>
  <c r="C46" i="2"/>
  <c r="F50" i="1"/>
  <c r="F44" i="1"/>
  <c r="F25" i="1"/>
  <c r="E17" i="1"/>
  <c r="E21" i="1"/>
  <c r="E31" i="1"/>
  <c r="E35" i="1"/>
  <c r="E39" i="1"/>
  <c r="E42" i="1"/>
  <c r="E43" i="1"/>
  <c r="E49" i="1"/>
  <c r="E18" i="1"/>
  <c r="E22" i="1"/>
  <c r="E28" i="1"/>
  <c r="E32" i="1"/>
  <c r="E36" i="1"/>
  <c r="E40" i="1"/>
  <c r="D25" i="1"/>
  <c r="D50" i="1"/>
  <c r="E48" i="1"/>
  <c r="G25" i="1"/>
  <c r="C44" i="1"/>
  <c r="G50" i="1"/>
  <c r="E16" i="1"/>
  <c r="E20" i="1"/>
  <c r="E24" i="1"/>
  <c r="D44" i="1"/>
  <c r="E30" i="1"/>
  <c r="E34" i="1"/>
  <c r="E38" i="1"/>
  <c r="E47" i="1"/>
  <c r="C25" i="1"/>
  <c r="E19" i="1"/>
  <c r="E23" i="1"/>
  <c r="G44" i="1"/>
  <c r="E29" i="1"/>
  <c r="E33" i="1"/>
  <c r="E37" i="1"/>
  <c r="E41" i="1"/>
  <c r="C50" i="1"/>
  <c r="E12" i="1"/>
  <c r="E13" i="1" s="1"/>
  <c r="E15" i="1"/>
  <c r="E27" i="1"/>
  <c r="E46" i="1"/>
  <c r="E45" i="2" l="1"/>
  <c r="X53" i="1"/>
  <c r="F51" i="1"/>
  <c r="F52" i="1"/>
  <c r="D52" i="1"/>
  <c r="D51" i="1"/>
  <c r="C51" i="1"/>
  <c r="G52" i="1"/>
  <c r="G51" i="1"/>
  <c r="C52" i="1"/>
  <c r="X54" i="1"/>
  <c r="E50" i="1"/>
  <c r="E44" i="1"/>
  <c r="E25" i="1"/>
  <c r="E51" i="1" l="1"/>
  <c r="E52" i="1"/>
</calcChain>
</file>

<file path=xl/sharedStrings.xml><?xml version="1.0" encoding="utf-8"?>
<sst xmlns="http://schemas.openxmlformats.org/spreadsheetml/2006/main" count="285" uniqueCount="137">
  <si>
    <t>Lp.</t>
  </si>
  <si>
    <t>Przedmiot</t>
  </si>
  <si>
    <t>Semestry</t>
  </si>
  <si>
    <t>I</t>
  </si>
  <si>
    <t>II</t>
  </si>
  <si>
    <t>III</t>
  </si>
  <si>
    <t>IV</t>
  </si>
  <si>
    <t>Forma zalicz.</t>
  </si>
  <si>
    <t>Liczba tygodni</t>
  </si>
  <si>
    <t xml:space="preserve">W </t>
  </si>
  <si>
    <t>Ćw</t>
  </si>
  <si>
    <t>Og</t>
  </si>
  <si>
    <t>ECTS</t>
  </si>
  <si>
    <t>W</t>
  </si>
  <si>
    <t>PRZEDMIOTY OGÓLNE</t>
  </si>
  <si>
    <t>1.</t>
  </si>
  <si>
    <t>Język obcy /do wyboru/</t>
  </si>
  <si>
    <r>
      <t xml:space="preserve">Z 1,2,3; </t>
    </r>
    <r>
      <rPr>
        <b/>
        <sz val="7"/>
        <rFont val="Arial"/>
        <family val="2"/>
        <charset val="238"/>
      </rPr>
      <t>E 3</t>
    </r>
  </si>
  <si>
    <t>RAZEM</t>
  </si>
  <si>
    <t>PRZEDMIOTY PODSTAWOWE</t>
  </si>
  <si>
    <t>2.</t>
  </si>
  <si>
    <t>Wiedza o kulturze</t>
  </si>
  <si>
    <r>
      <t xml:space="preserve">Z 2,3;  </t>
    </r>
    <r>
      <rPr>
        <b/>
        <sz val="8"/>
        <rFont val="Arial"/>
        <family val="2"/>
        <charset val="238"/>
      </rPr>
      <t>E 3</t>
    </r>
  </si>
  <si>
    <t>3.</t>
  </si>
  <si>
    <t>Socjologia czasu wolnego</t>
  </si>
  <si>
    <t>Z2</t>
  </si>
  <si>
    <t>4.</t>
  </si>
  <si>
    <t>Regiony turystyczne</t>
  </si>
  <si>
    <r>
      <t xml:space="preserve"> Z2;    </t>
    </r>
    <r>
      <rPr>
        <b/>
        <sz val="8"/>
        <rFont val="Arial"/>
        <family val="2"/>
        <charset val="238"/>
      </rPr>
      <t xml:space="preserve"> E 2</t>
    </r>
  </si>
  <si>
    <t>5.</t>
  </si>
  <si>
    <t>Sposoby finansowania dzialalnosci w TiR</t>
  </si>
  <si>
    <r>
      <t xml:space="preserve">Z 1      </t>
    </r>
    <r>
      <rPr>
        <b/>
        <sz val="8"/>
        <rFont val="Arial"/>
        <family val="2"/>
        <charset val="238"/>
      </rPr>
      <t xml:space="preserve"> E1</t>
    </r>
  </si>
  <si>
    <t>6.</t>
  </si>
  <si>
    <t>Podstawy statystyki</t>
  </si>
  <si>
    <t>Z 2       E2</t>
  </si>
  <si>
    <t>7.</t>
  </si>
  <si>
    <t>Mediacje</t>
  </si>
  <si>
    <t>Z 1</t>
  </si>
  <si>
    <t>8.</t>
  </si>
  <si>
    <t>Do wyboru: Odnowa biologiczna / Uzdrowiska polskie</t>
  </si>
  <si>
    <t>Z 3</t>
  </si>
  <si>
    <t>9.</t>
  </si>
  <si>
    <t>Wych. zdrowotne i promocja zdrowia</t>
  </si>
  <si>
    <r>
      <t xml:space="preserve">Z2;      </t>
    </r>
    <r>
      <rPr>
        <b/>
        <sz val="8"/>
        <rFont val="Arial"/>
        <family val="2"/>
        <charset val="238"/>
      </rPr>
      <t xml:space="preserve"> E 2</t>
    </r>
  </si>
  <si>
    <t>10.</t>
  </si>
  <si>
    <t>Elementy przyrodoznastwa w TiR</t>
  </si>
  <si>
    <t>Z 4</t>
  </si>
  <si>
    <t>11.</t>
  </si>
  <si>
    <t>Relacje kulturowe w turystyce</t>
  </si>
  <si>
    <t>RAZEM: 2- 11</t>
  </si>
  <si>
    <t>PRZEDMIOTY KIERUNKOWE</t>
  </si>
  <si>
    <t>12.</t>
  </si>
  <si>
    <t>Informatyka w turystyce i rekr.</t>
  </si>
  <si>
    <t>13.</t>
  </si>
  <si>
    <t>Regionalne strategie turystyczne</t>
  </si>
  <si>
    <t>14.</t>
  </si>
  <si>
    <t>Marketing usług turyst. i rekr.</t>
  </si>
  <si>
    <r>
      <t xml:space="preserve">Z4;      </t>
    </r>
    <r>
      <rPr>
        <b/>
        <sz val="8"/>
        <rFont val="Arial"/>
        <family val="2"/>
        <charset val="238"/>
      </rPr>
      <t xml:space="preserve"> E4</t>
    </r>
  </si>
  <si>
    <t>15.</t>
  </si>
  <si>
    <t>Specjalizacja (wybór)</t>
  </si>
  <si>
    <r>
      <t xml:space="preserve"> Z2,3,4; </t>
    </r>
    <r>
      <rPr>
        <b/>
        <sz val="8"/>
        <rFont val="Arial"/>
        <family val="2"/>
        <charset val="238"/>
      </rPr>
      <t>E 4</t>
    </r>
  </si>
  <si>
    <t>16.</t>
  </si>
  <si>
    <t>Turystyka aktywna i kwalifikowana</t>
  </si>
  <si>
    <r>
      <t xml:space="preserve">Z1;      </t>
    </r>
    <r>
      <rPr>
        <b/>
        <sz val="8"/>
        <rFont val="Arial"/>
        <family val="2"/>
        <charset val="238"/>
      </rPr>
      <t>E 1</t>
    </r>
  </si>
  <si>
    <t>17.</t>
  </si>
  <si>
    <t>Fizjologia wysiłku</t>
  </si>
  <si>
    <r>
      <t xml:space="preserve">Z1;    </t>
    </r>
    <r>
      <rPr>
        <b/>
        <sz val="8"/>
        <rFont val="Arial"/>
        <family val="2"/>
        <charset val="238"/>
      </rPr>
      <t xml:space="preserve"> E 1</t>
    </r>
  </si>
  <si>
    <t>18.</t>
  </si>
  <si>
    <t>Medycyna w turystyce i rekreacji</t>
  </si>
  <si>
    <t>19.</t>
  </si>
  <si>
    <t>Biznes w TiR</t>
  </si>
  <si>
    <r>
      <t xml:space="preserve">Z 2       </t>
    </r>
    <r>
      <rPr>
        <b/>
        <sz val="8"/>
        <rFont val="Arial"/>
        <family val="2"/>
        <charset val="238"/>
      </rPr>
      <t>E2</t>
    </r>
  </si>
  <si>
    <t>20.</t>
  </si>
  <si>
    <t>Rozwój zrównoważony obszarów turystycznych</t>
  </si>
  <si>
    <t>Z 2</t>
  </si>
  <si>
    <t>21.</t>
  </si>
  <si>
    <t>Turystyka międzynarodowa - uwar. Ekonomiczne</t>
  </si>
  <si>
    <t>22.</t>
  </si>
  <si>
    <t>Planowanie przestrzeni tir</t>
  </si>
  <si>
    <t>23.</t>
  </si>
  <si>
    <t>Animacja w "wellness i SPA"</t>
  </si>
  <si>
    <t xml:space="preserve">Z 3      </t>
  </si>
  <si>
    <t>24.</t>
  </si>
  <si>
    <t>Do wyboru: Turystyka / Rekreacja ON</t>
  </si>
  <si>
    <r>
      <t xml:space="preserve">Z3;     </t>
    </r>
    <r>
      <rPr>
        <b/>
        <sz val="8"/>
        <rFont val="Arial"/>
        <family val="2"/>
        <charset val="238"/>
      </rPr>
      <t>E 3</t>
    </r>
  </si>
  <si>
    <t>25.</t>
  </si>
  <si>
    <t>Do wyboru: Wybrane zagadnienia teorii rekreacji / turystyki</t>
  </si>
  <si>
    <t>26.</t>
  </si>
  <si>
    <t xml:space="preserve"> Seminarium magisterskie (wybór)</t>
  </si>
  <si>
    <t>Z2,Z3</t>
  </si>
  <si>
    <t>27.</t>
  </si>
  <si>
    <t>Indywidualne zajęcia seminaryjne#</t>
  </si>
  <si>
    <t>28.</t>
  </si>
  <si>
    <t>PRAKTYKI po 1,2,3 sem</t>
  </si>
  <si>
    <t>Z1,2,3,</t>
  </si>
  <si>
    <t>29.</t>
  </si>
  <si>
    <t>E 4</t>
  </si>
  <si>
    <t>RAZEM: 12 - 29</t>
  </si>
  <si>
    <t>WYCHOWANIE FIZYCZNE</t>
  </si>
  <si>
    <t>30.</t>
  </si>
  <si>
    <t>Wybrane formy plenerowej rekreacji przygodowej (outdoor)</t>
  </si>
  <si>
    <t>31.</t>
  </si>
  <si>
    <t>Drużynowe gry polskie /Trening funkcjonalny</t>
  </si>
  <si>
    <t>32.</t>
  </si>
  <si>
    <t>Siatkówka plażowa / Badminton</t>
  </si>
  <si>
    <t>33.</t>
  </si>
  <si>
    <t>Relaksacja i taneczne formy wypoczynku/ Drużynowe gry rekreacyjne</t>
  </si>
  <si>
    <t>RAZEM: 30 - 33</t>
  </si>
  <si>
    <t>OBCIĄŻENIE SEMESTRALNE:</t>
  </si>
  <si>
    <t>RAZEM: 1 - 33 bez praktyk</t>
  </si>
  <si>
    <t xml:space="preserve">RAZEM: 1 - 33 z praktykami </t>
  </si>
  <si>
    <t>KONS</t>
  </si>
  <si>
    <t>Praca magisterska</t>
  </si>
  <si>
    <t>OBCIĄŻENIE SEMESTRALNE BEZ PRAKTYK:</t>
  </si>
  <si>
    <t>OBCIĄŻENIE SEMESTRALNE Z PRAKTYKAMI:</t>
  </si>
  <si>
    <r>
      <t>Kierunek</t>
    </r>
    <r>
      <rPr>
        <sz val="11"/>
        <rFont val="Arial"/>
        <family val="2"/>
        <charset val="238"/>
      </rPr>
      <t xml:space="preserve"> - </t>
    </r>
    <r>
      <rPr>
        <b/>
        <sz val="11"/>
        <rFont val="Arial"/>
        <family val="2"/>
        <charset val="238"/>
      </rPr>
      <t>TURYSTYKA I REKREACJA - studia drugiego stopnia niestacjonarne</t>
    </r>
  </si>
  <si>
    <t>Relaksacja i taneczne formy wypoczynku / Badminton</t>
  </si>
  <si>
    <t>Siatkówka plażowa/ Drużynowe gry rekreacyjne</t>
  </si>
  <si>
    <t>PROGRAM STUDIÓW W SYSTEMIE ECTS OBOWIĄZUJĄCY OD ROKU AKAD. 2019/2020</t>
  </si>
  <si>
    <t>ZO1,2;E3</t>
  </si>
  <si>
    <t>ZO2, E3</t>
  </si>
  <si>
    <t>ZO2</t>
  </si>
  <si>
    <t>E2</t>
  </si>
  <si>
    <t>E1</t>
  </si>
  <si>
    <t>ZO1</t>
  </si>
  <si>
    <t>ZO3</t>
  </si>
  <si>
    <t>ZO4</t>
  </si>
  <si>
    <t>E4</t>
  </si>
  <si>
    <t>ZO2,3;E4</t>
  </si>
  <si>
    <t>E3</t>
  </si>
  <si>
    <t>ZBO2,3</t>
  </si>
  <si>
    <t>ZO1,2,3</t>
  </si>
  <si>
    <t>Załącznik nr 2 do uchwały nr 12 RW WTiR</t>
  </si>
  <si>
    <t>Zatwierdzony Uchwałą Rady Wydziału 12 z dnia 16 kwietnia 2019</t>
  </si>
  <si>
    <t>do Uchwały Senatu AWF Warszawa</t>
  </si>
  <si>
    <t>66/2018/2019 z dnia 17.07.2019 r.</t>
  </si>
  <si>
    <t xml:space="preserve">Załącznik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</si>
</sst>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theme="6" tint="0.59999389629810485"/>
        <bgColor indexed="27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42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27"/>
      </patternFill>
    </fill>
  </fills>
  <borders count="1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double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64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4">
    <xf numFmtId="0" fontId="0" fillId="0" borderId="0" xfId="0"/>
    <xf numFmtId="0" fontId="0" fillId="0" borderId="0" xfId="1" applyFont="1"/>
    <xf numFmtId="0" fontId="8" fillId="0" borderId="1" xfId="1" applyFont="1" applyBorder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0" fontId="1" fillId="4" borderId="2" xfId="2" applyFont="1" applyFill="1" applyBorder="1" applyAlignment="1">
      <alignment horizontal="center" vertical="center"/>
    </xf>
    <xf numFmtId="0" fontId="1" fillId="7" borderId="2" xfId="2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9" fillId="2" borderId="19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1" fillId="4" borderId="5" xfId="2" applyFont="1" applyFill="1" applyBorder="1" applyAlignment="1">
      <alignment horizontal="center" vertical="center"/>
    </xf>
    <xf numFmtId="0" fontId="9" fillId="7" borderId="5" xfId="1" applyFont="1" applyFill="1" applyBorder="1" applyAlignment="1">
      <alignment horizontal="center" vertical="center"/>
    </xf>
    <xf numFmtId="0" fontId="0" fillId="0" borderId="0" xfId="2" applyFont="1" applyBorder="1" applyAlignment="1">
      <alignment horizontal="center"/>
    </xf>
    <xf numFmtId="0" fontId="8" fillId="8" borderId="1" xfId="1" applyFont="1" applyFill="1" applyBorder="1" applyAlignment="1">
      <alignment vertical="center" wrapText="1"/>
    </xf>
    <xf numFmtId="0" fontId="15" fillId="0" borderId="41" xfId="1" applyFont="1" applyFill="1" applyBorder="1"/>
    <xf numFmtId="0" fontId="9" fillId="9" borderId="45" xfId="1" applyFont="1" applyFill="1" applyBorder="1" applyAlignment="1">
      <alignment horizontal="center" vertical="center"/>
    </xf>
    <xf numFmtId="0" fontId="9" fillId="10" borderId="7" xfId="1" applyFont="1" applyFill="1" applyBorder="1" applyAlignment="1">
      <alignment horizontal="center" vertical="center"/>
    </xf>
    <xf numFmtId="0" fontId="9" fillId="10" borderId="52" xfId="1" applyFont="1" applyFill="1" applyBorder="1" applyAlignment="1">
      <alignment horizontal="center" vertical="center"/>
    </xf>
    <xf numFmtId="0" fontId="9" fillId="11" borderId="7" xfId="1" applyFont="1" applyFill="1" applyBorder="1" applyAlignment="1">
      <alignment horizontal="center" vertical="center"/>
    </xf>
    <xf numFmtId="0" fontId="9" fillId="11" borderId="52" xfId="1" applyFont="1" applyFill="1" applyBorder="1" applyAlignment="1">
      <alignment horizontal="center" vertical="center"/>
    </xf>
    <xf numFmtId="0" fontId="9" fillId="11" borderId="45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1" fillId="7" borderId="49" xfId="2" applyFont="1" applyFill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1" fillId="0" borderId="58" xfId="1" applyFont="1" applyBorder="1"/>
    <xf numFmtId="0" fontId="1" fillId="11" borderId="58" xfId="1" applyFont="1" applyFill="1" applyBorder="1"/>
    <xf numFmtId="0" fontId="9" fillId="11" borderId="41" xfId="1" applyFont="1" applyFill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7" fillId="12" borderId="8" xfId="1" applyFont="1" applyFill="1" applyBorder="1" applyAlignment="1">
      <alignment horizontal="center" vertical="center"/>
    </xf>
    <xf numFmtId="0" fontId="7" fillId="8" borderId="8" xfId="1" applyFont="1" applyFill="1" applyBorder="1" applyAlignment="1">
      <alignment horizontal="center" vertical="center"/>
    </xf>
    <xf numFmtId="0" fontId="7" fillId="13" borderId="8" xfId="1" applyFont="1" applyFill="1" applyBorder="1" applyAlignment="1">
      <alignment horizontal="center" vertical="center"/>
    </xf>
    <xf numFmtId="0" fontId="7" fillId="13" borderId="50" xfId="1" applyFont="1" applyFill="1" applyBorder="1" applyAlignment="1">
      <alignment horizontal="center" vertical="center"/>
    </xf>
    <xf numFmtId="0" fontId="7" fillId="14" borderId="9" xfId="1" applyFont="1" applyFill="1" applyBorder="1" applyAlignment="1">
      <alignment horizontal="center" vertical="center"/>
    </xf>
    <xf numFmtId="0" fontId="7" fillId="12" borderId="10" xfId="1" applyFont="1" applyFill="1" applyBorder="1" applyAlignment="1">
      <alignment horizontal="center" vertical="center"/>
    </xf>
    <xf numFmtId="0" fontId="6" fillId="8" borderId="12" xfId="1" applyFont="1" applyFill="1" applyBorder="1" applyAlignment="1">
      <alignment horizontal="center" vertical="center"/>
    </xf>
    <xf numFmtId="0" fontId="6" fillId="8" borderId="4" xfId="1" applyFont="1" applyFill="1" applyBorder="1" applyAlignment="1">
      <alignment vertical="center"/>
    </xf>
    <xf numFmtId="0" fontId="8" fillId="8" borderId="1" xfId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vertical="center"/>
    </xf>
    <xf numFmtId="0" fontId="9" fillId="12" borderId="1" xfId="1" applyFont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center" vertical="center"/>
    </xf>
    <xf numFmtId="0" fontId="9" fillId="13" borderId="1" xfId="1" applyFont="1" applyFill="1" applyBorder="1" applyAlignment="1">
      <alignment horizontal="center" vertical="center"/>
    </xf>
    <xf numFmtId="0" fontId="9" fillId="13" borderId="7" xfId="1" applyFont="1" applyFill="1" applyBorder="1" applyAlignment="1">
      <alignment horizontal="center" vertical="center"/>
    </xf>
    <xf numFmtId="0" fontId="9" fillId="14" borderId="2" xfId="1" applyFont="1" applyFill="1" applyBorder="1" applyAlignment="1">
      <alignment horizontal="center" vertical="center"/>
    </xf>
    <xf numFmtId="0" fontId="9" fillId="8" borderId="13" xfId="1" applyFont="1" applyFill="1" applyBorder="1" applyAlignment="1">
      <alignment horizontal="center"/>
    </xf>
    <xf numFmtId="0" fontId="9" fillId="8" borderId="1" xfId="1" applyFont="1" applyFill="1" applyBorder="1" applyAlignment="1">
      <alignment horizontal="center"/>
    </xf>
    <xf numFmtId="0" fontId="9" fillId="8" borderId="7" xfId="1" applyFont="1" applyFill="1" applyBorder="1" applyAlignment="1">
      <alignment horizontal="center"/>
    </xf>
    <xf numFmtId="0" fontId="9" fillId="8" borderId="2" xfId="1" applyFont="1" applyFill="1" applyBorder="1" applyAlignment="1">
      <alignment horizontal="center"/>
    </xf>
    <xf numFmtId="0" fontId="9" fillId="12" borderId="4" xfId="1" applyFont="1" applyFill="1" applyBorder="1" applyAlignment="1">
      <alignment horizontal="center" vertical="center"/>
    </xf>
    <xf numFmtId="0" fontId="9" fillId="8" borderId="7" xfId="1" applyFont="1" applyFill="1" applyBorder="1" applyAlignment="1">
      <alignment horizontal="center" vertical="center"/>
    </xf>
    <xf numFmtId="0" fontId="9" fillId="14" borderId="14" xfId="1" applyFont="1" applyFill="1" applyBorder="1" applyAlignment="1">
      <alignment horizontal="center" vertical="center"/>
    </xf>
    <xf numFmtId="0" fontId="10" fillId="8" borderId="4" xfId="1" applyFont="1" applyFill="1" applyBorder="1" applyAlignment="1">
      <alignment horizontal="left" vertical="center"/>
    </xf>
    <xf numFmtId="0" fontId="6" fillId="8" borderId="1" xfId="1" applyFont="1" applyFill="1" applyBorder="1" applyAlignment="1">
      <alignment horizontal="center" vertical="center"/>
    </xf>
    <xf numFmtId="0" fontId="14" fillId="8" borderId="18" xfId="1" applyFont="1" applyFill="1" applyBorder="1" applyAlignment="1">
      <alignment horizontal="center" vertical="center"/>
    </xf>
    <xf numFmtId="0" fontId="14" fillId="8" borderId="0" xfId="1" applyFont="1" applyFill="1" applyBorder="1" applyAlignment="1">
      <alignment horizontal="center" vertical="center"/>
    </xf>
    <xf numFmtId="0" fontId="8" fillId="8" borderId="19" xfId="1" applyFont="1" applyFill="1" applyBorder="1" applyAlignment="1">
      <alignment horizontal="left" vertical="center"/>
    </xf>
    <xf numFmtId="0" fontId="14" fillId="8" borderId="12" xfId="1" applyFont="1" applyFill="1" applyBorder="1" applyAlignment="1">
      <alignment horizontal="center" vertical="center"/>
    </xf>
    <xf numFmtId="0" fontId="8" fillId="8" borderId="20" xfId="1" applyFont="1" applyFill="1" applyBorder="1" applyAlignment="1">
      <alignment horizontal="left" vertical="center"/>
    </xf>
    <xf numFmtId="0" fontId="9" fillId="12" borderId="21" xfId="1" applyFont="1" applyFill="1" applyBorder="1" applyAlignment="1">
      <alignment horizontal="center" vertical="center"/>
    </xf>
    <xf numFmtId="0" fontId="9" fillId="13" borderId="21" xfId="1" applyFont="1" applyFill="1" applyBorder="1" applyAlignment="1">
      <alignment horizontal="center" vertical="center"/>
    </xf>
    <xf numFmtId="0" fontId="9" fillId="13" borderId="52" xfId="1" applyFont="1" applyFill="1" applyBorder="1" applyAlignment="1">
      <alignment horizontal="center" vertical="center"/>
    </xf>
    <xf numFmtId="0" fontId="1" fillId="14" borderId="2" xfId="2" applyFont="1" applyFill="1" applyBorder="1" applyAlignment="1">
      <alignment horizontal="center" vertical="center"/>
    </xf>
    <xf numFmtId="0" fontId="8" fillId="8" borderId="4" xfId="1" applyFont="1" applyFill="1" applyBorder="1" applyAlignment="1">
      <alignment horizontal="left" vertical="center"/>
    </xf>
    <xf numFmtId="0" fontId="8" fillId="8" borderId="7" xfId="1" applyFont="1" applyFill="1" applyBorder="1" applyAlignment="1">
      <alignment vertical="center"/>
    </xf>
    <xf numFmtId="0" fontId="9" fillId="12" borderId="19" xfId="1" applyFont="1" applyFill="1" applyBorder="1" applyAlignment="1">
      <alignment horizontal="center" vertical="center"/>
    </xf>
    <xf numFmtId="0" fontId="9" fillId="8" borderId="21" xfId="1" applyFont="1" applyFill="1" applyBorder="1" applyAlignment="1">
      <alignment horizontal="center" vertical="center"/>
    </xf>
    <xf numFmtId="0" fontId="9" fillId="8" borderId="52" xfId="1" applyFont="1" applyFill="1" applyBorder="1" applyAlignment="1">
      <alignment horizontal="center" vertical="center"/>
    </xf>
    <xf numFmtId="0" fontId="1" fillId="14" borderId="5" xfId="2" applyFont="1" applyFill="1" applyBorder="1" applyAlignment="1">
      <alignment horizontal="center" vertical="center"/>
    </xf>
    <xf numFmtId="0" fontId="9" fillId="14" borderId="5" xfId="1" applyFont="1" applyFill="1" applyBorder="1" applyAlignment="1">
      <alignment horizontal="center" vertical="center"/>
    </xf>
    <xf numFmtId="0" fontId="9" fillId="12" borderId="22" xfId="1" applyFont="1" applyFill="1" applyBorder="1" applyAlignment="1">
      <alignment horizontal="center" vertical="center"/>
    </xf>
    <xf numFmtId="0" fontId="9" fillId="8" borderId="22" xfId="1" applyFont="1" applyFill="1" applyBorder="1" applyAlignment="1">
      <alignment horizontal="center" vertical="center"/>
    </xf>
    <xf numFmtId="0" fontId="9" fillId="13" borderId="22" xfId="1" applyFont="1" applyFill="1" applyBorder="1" applyAlignment="1">
      <alignment horizontal="center" vertical="center"/>
    </xf>
    <xf numFmtId="0" fontId="9" fillId="13" borderId="53" xfId="1" applyFont="1" applyFill="1" applyBorder="1" applyAlignment="1">
      <alignment horizontal="center" vertical="center"/>
    </xf>
    <xf numFmtId="0" fontId="9" fillId="14" borderId="23" xfId="1" applyFont="1" applyFill="1" applyBorder="1" applyAlignment="1">
      <alignment horizontal="center" vertical="center"/>
    </xf>
    <xf numFmtId="0" fontId="9" fillId="12" borderId="24" xfId="1" applyFont="1" applyFill="1" applyBorder="1" applyAlignment="1">
      <alignment horizontal="center" vertical="center"/>
    </xf>
    <xf numFmtId="0" fontId="9" fillId="8" borderId="25" xfId="1" applyFont="1" applyFill="1" applyBorder="1" applyAlignment="1">
      <alignment horizontal="center" vertical="center"/>
    </xf>
    <xf numFmtId="0" fontId="9" fillId="8" borderId="56" xfId="1" applyFont="1" applyFill="1" applyBorder="1" applyAlignment="1">
      <alignment horizontal="center" vertical="center"/>
    </xf>
    <xf numFmtId="0" fontId="1" fillId="14" borderId="26" xfId="2" applyFont="1" applyFill="1" applyBorder="1" applyAlignment="1">
      <alignment horizontal="center" vertical="center"/>
    </xf>
    <xf numFmtId="0" fontId="9" fillId="14" borderId="26" xfId="1" applyFont="1" applyFill="1" applyBorder="1" applyAlignment="1">
      <alignment horizontal="center" vertical="center"/>
    </xf>
    <xf numFmtId="0" fontId="8" fillId="8" borderId="27" xfId="1" applyFont="1" applyFill="1" applyBorder="1" applyAlignment="1">
      <alignment horizontal="left" vertical="center"/>
    </xf>
    <xf numFmtId="0" fontId="8" fillId="8" borderId="31" xfId="1" applyFont="1" applyFill="1" applyBorder="1" applyAlignment="1">
      <alignment horizontal="left" vertical="center"/>
    </xf>
    <xf numFmtId="0" fontId="9" fillId="12" borderId="11" xfId="1" applyFont="1" applyFill="1" applyBorder="1" applyAlignment="1">
      <alignment horizontal="center" vertical="center"/>
    </xf>
    <xf numFmtId="0" fontId="1" fillId="8" borderId="58" xfId="1" applyFont="1" applyFill="1" applyBorder="1"/>
    <xf numFmtId="0" fontId="1" fillId="14" borderId="49" xfId="2" applyFont="1" applyFill="1" applyBorder="1" applyAlignment="1">
      <alignment horizontal="center" vertical="center"/>
    </xf>
    <xf numFmtId="0" fontId="1" fillId="8" borderId="0" xfId="1" applyFont="1" applyFill="1"/>
    <xf numFmtId="0" fontId="9" fillId="8" borderId="40" xfId="1" applyFont="1" applyFill="1" applyBorder="1" applyAlignment="1">
      <alignment horizontal="center" vertical="center"/>
    </xf>
    <xf numFmtId="0" fontId="9" fillId="8" borderId="4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vertical="center"/>
    </xf>
    <xf numFmtId="0" fontId="9" fillId="12" borderId="27" xfId="1" applyFont="1" applyFill="1" applyBorder="1" applyAlignment="1">
      <alignment horizontal="center" vertical="center"/>
    </xf>
    <xf numFmtId="0" fontId="9" fillId="8" borderId="53" xfId="1" applyFont="1" applyFill="1" applyBorder="1" applyAlignment="1">
      <alignment horizontal="center" vertical="center"/>
    </xf>
    <xf numFmtId="0" fontId="1" fillId="14" borderId="23" xfId="2" applyFont="1" applyFill="1" applyBorder="1" applyAlignment="1">
      <alignment horizontal="center" vertical="center"/>
    </xf>
    <xf numFmtId="0" fontId="6" fillId="8" borderId="27" xfId="1" applyFont="1" applyFill="1" applyBorder="1" applyAlignment="1">
      <alignment horizontal="right" vertical="center"/>
    </xf>
    <xf numFmtId="0" fontId="6" fillId="8" borderId="32" xfId="1" applyFont="1" applyFill="1" applyBorder="1" applyAlignment="1">
      <alignment horizontal="center" vertical="center"/>
    </xf>
    <xf numFmtId="0" fontId="14" fillId="8" borderId="38" xfId="1" applyFont="1" applyFill="1" applyBorder="1" applyAlignment="1">
      <alignment horizontal="center" vertical="center"/>
    </xf>
    <xf numFmtId="0" fontId="6" fillId="8" borderId="39" xfId="1" applyFont="1" applyFill="1" applyBorder="1" applyAlignment="1">
      <alignment vertical="center"/>
    </xf>
    <xf numFmtId="0" fontId="5" fillId="8" borderId="40" xfId="1" applyFont="1" applyFill="1" applyBorder="1" applyAlignment="1">
      <alignment horizontal="right"/>
    </xf>
    <xf numFmtId="0" fontId="9" fillId="8" borderId="45" xfId="1" applyFont="1" applyFill="1" applyBorder="1" applyAlignment="1">
      <alignment horizontal="center" vertical="center"/>
    </xf>
    <xf numFmtId="0" fontId="8" fillId="8" borderId="46" xfId="1" applyFont="1" applyFill="1" applyBorder="1" applyAlignment="1">
      <alignment vertical="center"/>
    </xf>
    <xf numFmtId="0" fontId="5" fillId="8" borderId="1" xfId="1" applyFont="1" applyFill="1" applyBorder="1" applyAlignment="1">
      <alignment horizontal="right"/>
    </xf>
    <xf numFmtId="0" fontId="6" fillId="8" borderId="7" xfId="1" applyFont="1" applyFill="1" applyBorder="1" applyAlignment="1">
      <alignment vertical="center"/>
    </xf>
    <xf numFmtId="0" fontId="14" fillId="12" borderId="15" xfId="1" applyFont="1" applyFill="1" applyBorder="1" applyAlignment="1">
      <alignment horizontal="center" vertical="center"/>
    </xf>
    <xf numFmtId="0" fontId="14" fillId="8" borderId="16" xfId="1" applyFont="1" applyFill="1" applyBorder="1" applyAlignment="1">
      <alignment horizontal="center" vertical="center"/>
    </xf>
    <xf numFmtId="0" fontId="14" fillId="13" borderId="16" xfId="1" applyFont="1" applyFill="1" applyBorder="1" applyAlignment="1">
      <alignment horizontal="center" vertical="center"/>
    </xf>
    <xf numFmtId="0" fontId="14" fillId="13" borderId="51" xfId="1" applyFont="1" applyFill="1" applyBorder="1" applyAlignment="1">
      <alignment horizontal="center" vertical="center"/>
    </xf>
    <xf numFmtId="0" fontId="14" fillId="14" borderId="17" xfId="1" applyFont="1" applyFill="1" applyBorder="1" applyAlignment="1">
      <alignment horizontal="center" vertical="center"/>
    </xf>
    <xf numFmtId="0" fontId="14" fillId="12" borderId="28" xfId="1" applyFont="1" applyFill="1" applyBorder="1" applyAlignment="1">
      <alignment horizontal="center" vertical="center"/>
    </xf>
    <xf numFmtId="0" fontId="14" fillId="8" borderId="29" xfId="1" applyFont="1" applyFill="1" applyBorder="1" applyAlignment="1">
      <alignment horizontal="center" vertical="center"/>
    </xf>
    <xf numFmtId="0" fontId="14" fillId="13" borderId="29" xfId="1" applyFont="1" applyFill="1" applyBorder="1" applyAlignment="1">
      <alignment horizontal="center" vertical="center"/>
    </xf>
    <xf numFmtId="0" fontId="14" fillId="13" borderId="54" xfId="1" applyFont="1" applyFill="1" applyBorder="1" applyAlignment="1">
      <alignment horizontal="center" vertical="center"/>
    </xf>
    <xf numFmtId="0" fontId="14" fillId="14" borderId="30" xfId="1" applyFont="1" applyFill="1" applyBorder="1" applyAlignment="1">
      <alignment horizontal="center" vertical="center"/>
    </xf>
    <xf numFmtId="0" fontId="16" fillId="8" borderId="0" xfId="2" applyFont="1" applyFill="1" applyBorder="1" applyAlignment="1">
      <alignment horizontal="center"/>
    </xf>
    <xf numFmtId="0" fontId="6" fillId="8" borderId="33" xfId="1" applyFont="1" applyFill="1" applyBorder="1" applyAlignment="1">
      <alignment vertical="center"/>
    </xf>
    <xf numFmtId="0" fontId="14" fillId="12" borderId="34" xfId="1" applyFont="1" applyFill="1" applyBorder="1" applyAlignment="1">
      <alignment horizontal="center" vertical="center"/>
    </xf>
    <xf numFmtId="0" fontId="14" fillId="8" borderId="35" xfId="1" applyFont="1" applyFill="1" applyBorder="1" applyAlignment="1">
      <alignment horizontal="center" vertical="center"/>
    </xf>
    <xf numFmtId="0" fontId="14" fillId="13" borderId="36" xfId="1" applyFont="1" applyFill="1" applyBorder="1" applyAlignment="1">
      <alignment horizontal="center" vertical="center"/>
    </xf>
    <xf numFmtId="0" fontId="14" fillId="14" borderId="37" xfId="1" applyFont="1" applyFill="1" applyBorder="1" applyAlignment="1">
      <alignment horizontal="center" vertical="center"/>
    </xf>
    <xf numFmtId="0" fontId="5" fillId="8" borderId="41" xfId="1" applyFont="1" applyFill="1" applyBorder="1"/>
    <xf numFmtId="0" fontId="14" fillId="8" borderId="42" xfId="1" applyFont="1" applyFill="1" applyBorder="1"/>
    <xf numFmtId="0" fontId="14" fillId="8" borderId="43" xfId="1" applyFont="1" applyFill="1" applyBorder="1"/>
    <xf numFmtId="0" fontId="14" fillId="8" borderId="55" xfId="1" applyFont="1" applyFill="1" applyBorder="1" applyAlignment="1">
      <alignment horizontal="center" vertical="center"/>
    </xf>
    <xf numFmtId="0" fontId="14" fillId="14" borderId="44" xfId="1" applyFont="1" applyFill="1" applyBorder="1"/>
    <xf numFmtId="0" fontId="14" fillId="8" borderId="42" xfId="1" applyFont="1" applyFill="1" applyBorder="1" applyAlignment="1">
      <alignment horizontal="center" vertical="center"/>
    </xf>
    <xf numFmtId="0" fontId="14" fillId="8" borderId="57" xfId="1" applyFont="1" applyFill="1" applyBorder="1" applyAlignment="1">
      <alignment horizontal="center"/>
    </xf>
    <xf numFmtId="0" fontId="14" fillId="8" borderId="49" xfId="1" applyFont="1" applyFill="1" applyBorder="1" applyAlignment="1">
      <alignment horizontal="center"/>
    </xf>
    <xf numFmtId="0" fontId="6" fillId="8" borderId="13" xfId="1" applyFont="1" applyFill="1" applyBorder="1" applyAlignment="1">
      <alignment horizontal="center" vertical="center"/>
    </xf>
    <xf numFmtId="0" fontId="13" fillId="9" borderId="58" xfId="1" applyFont="1" applyFill="1" applyBorder="1"/>
    <xf numFmtId="0" fontId="13" fillId="9" borderId="58" xfId="1" applyFont="1" applyFill="1" applyBorder="1" applyAlignment="1">
      <alignment horizontal="center" vertical="center"/>
    </xf>
    <xf numFmtId="0" fontId="8" fillId="0" borderId="62" xfId="1" applyFont="1" applyBorder="1" applyAlignment="1">
      <alignment horizontal="center" vertical="center"/>
    </xf>
    <xf numFmtId="0" fontId="8" fillId="0" borderId="63" xfId="1" applyFont="1" applyBorder="1" applyAlignment="1">
      <alignment vertical="center"/>
    </xf>
    <xf numFmtId="0" fontId="9" fillId="2" borderId="64" xfId="1" applyFont="1" applyFill="1" applyBorder="1" applyAlignment="1">
      <alignment horizontal="center" vertical="center"/>
    </xf>
    <xf numFmtId="0" fontId="9" fillId="0" borderId="63" xfId="1" applyFont="1" applyBorder="1" applyAlignment="1">
      <alignment horizontal="center" vertical="center"/>
    </xf>
    <xf numFmtId="0" fontId="9" fillId="3" borderId="64" xfId="1" applyFont="1" applyFill="1" applyBorder="1" applyAlignment="1">
      <alignment horizontal="center" vertical="center"/>
    </xf>
    <xf numFmtId="0" fontId="9" fillId="10" borderId="65" xfId="1" applyFont="1" applyFill="1" applyBorder="1" applyAlignment="1">
      <alignment horizontal="center" vertical="center"/>
    </xf>
    <xf numFmtId="0" fontId="9" fillId="4" borderId="66" xfId="1" applyFont="1" applyFill="1" applyBorder="1" applyAlignment="1">
      <alignment horizontal="center" vertical="center"/>
    </xf>
    <xf numFmtId="0" fontId="9" fillId="2" borderId="67" xfId="1" applyFont="1" applyFill="1" applyBorder="1" applyAlignment="1">
      <alignment horizontal="center" vertical="center"/>
    </xf>
    <xf numFmtId="0" fontId="9" fillId="11" borderId="68" xfId="1" applyFont="1" applyFill="1" applyBorder="1" applyAlignment="1">
      <alignment horizontal="center" vertical="center"/>
    </xf>
    <xf numFmtId="0" fontId="1" fillId="4" borderId="66" xfId="2" applyFont="1" applyFill="1" applyBorder="1" applyAlignment="1">
      <alignment horizontal="center" vertical="center"/>
    </xf>
    <xf numFmtId="0" fontId="1" fillId="7" borderId="66" xfId="2" applyFont="1" applyFill="1" applyBorder="1" applyAlignment="1">
      <alignment horizontal="center" vertical="center"/>
    </xf>
    <xf numFmtId="0" fontId="9" fillId="7" borderId="66" xfId="1" applyFont="1" applyFill="1" applyBorder="1" applyAlignment="1">
      <alignment horizontal="center" vertical="center"/>
    </xf>
    <xf numFmtId="0" fontId="8" fillId="0" borderId="69" xfId="1" applyFont="1" applyBorder="1" applyAlignment="1">
      <alignment horizontal="center" vertical="center"/>
    </xf>
    <xf numFmtId="0" fontId="8" fillId="0" borderId="70" xfId="1" applyFont="1" applyBorder="1" applyAlignment="1">
      <alignment horizontal="center" vertical="center"/>
    </xf>
    <xf numFmtId="0" fontId="8" fillId="0" borderId="71" xfId="1" applyFont="1" applyFill="1" applyBorder="1" applyAlignment="1">
      <alignment horizontal="center" vertical="center"/>
    </xf>
    <xf numFmtId="0" fontId="8" fillId="0" borderId="71" xfId="1" applyFont="1" applyBorder="1" applyAlignment="1">
      <alignment horizontal="center" vertical="center"/>
    </xf>
    <xf numFmtId="0" fontId="8" fillId="0" borderId="72" xfId="1" applyFont="1" applyBorder="1" applyAlignment="1">
      <alignment horizontal="center" vertical="center"/>
    </xf>
    <xf numFmtId="0" fontId="8" fillId="0" borderId="73" xfId="1" applyFont="1" applyBorder="1" applyAlignment="1">
      <alignment vertical="center"/>
    </xf>
    <xf numFmtId="0" fontId="9" fillId="2" borderId="74" xfId="1" applyFont="1" applyFill="1" applyBorder="1" applyAlignment="1">
      <alignment horizontal="center" vertical="center"/>
    </xf>
    <xf numFmtId="0" fontId="9" fillId="0" borderId="74" xfId="1" applyFont="1" applyBorder="1" applyAlignment="1">
      <alignment horizontal="center" vertical="center"/>
    </xf>
    <xf numFmtId="0" fontId="9" fillId="3" borderId="74" xfId="1" applyFont="1" applyFill="1" applyBorder="1" applyAlignment="1">
      <alignment horizontal="center" vertical="center"/>
    </xf>
    <xf numFmtId="0" fontId="9" fillId="10" borderId="73" xfId="1" applyFont="1" applyFill="1" applyBorder="1" applyAlignment="1">
      <alignment horizontal="center" vertical="center"/>
    </xf>
    <xf numFmtId="0" fontId="9" fillId="4" borderId="75" xfId="1" applyFont="1" applyFill="1" applyBorder="1" applyAlignment="1">
      <alignment horizontal="center" vertical="center"/>
    </xf>
    <xf numFmtId="0" fontId="9" fillId="2" borderId="76" xfId="1" applyFont="1" applyFill="1" applyBorder="1" applyAlignment="1">
      <alignment horizontal="center" vertical="center"/>
    </xf>
    <xf numFmtId="0" fontId="9" fillId="0" borderId="77" xfId="1" applyFont="1" applyBorder="1" applyAlignment="1">
      <alignment horizontal="center" vertical="center"/>
    </xf>
    <xf numFmtId="0" fontId="9" fillId="11" borderId="78" xfId="1" applyFont="1" applyFill="1" applyBorder="1" applyAlignment="1">
      <alignment horizontal="center" vertical="center"/>
    </xf>
    <xf numFmtId="0" fontId="1" fillId="4" borderId="79" xfId="2" applyFont="1" applyFill="1" applyBorder="1" applyAlignment="1">
      <alignment horizontal="center" vertical="center"/>
    </xf>
    <xf numFmtId="0" fontId="9" fillId="7" borderId="79" xfId="1" applyFont="1" applyFill="1" applyBorder="1" applyAlignment="1">
      <alignment horizontal="center" vertical="center"/>
    </xf>
    <xf numFmtId="0" fontId="8" fillId="0" borderId="80" xfId="1" applyFont="1" applyBorder="1" applyAlignment="1">
      <alignment horizontal="center" vertical="center"/>
    </xf>
    <xf numFmtId="0" fontId="6" fillId="0" borderId="81" xfId="1" applyFont="1" applyBorder="1" applyAlignment="1">
      <alignment horizontal="center" vertical="center"/>
    </xf>
    <xf numFmtId="0" fontId="12" fillId="0" borderId="82" xfId="1" applyFont="1" applyFill="1" applyBorder="1" applyAlignment="1">
      <alignment vertical="center"/>
    </xf>
    <xf numFmtId="0" fontId="13" fillId="2" borderId="83" xfId="1" applyFont="1" applyFill="1" applyBorder="1" applyAlignment="1">
      <alignment horizontal="center" vertical="center"/>
    </xf>
    <xf numFmtId="0" fontId="13" fillId="0" borderId="84" xfId="1" applyFont="1" applyFill="1" applyBorder="1" applyAlignment="1">
      <alignment horizontal="center" vertical="center"/>
    </xf>
    <xf numFmtId="0" fontId="13" fillId="3" borderId="84" xfId="1" applyFont="1" applyFill="1" applyBorder="1" applyAlignment="1">
      <alignment horizontal="center" vertical="center"/>
    </xf>
    <xf numFmtId="0" fontId="13" fillId="10" borderId="82" xfId="1" applyFont="1" applyFill="1" applyBorder="1" applyAlignment="1">
      <alignment horizontal="center" vertical="center"/>
    </xf>
    <xf numFmtId="0" fontId="13" fillId="7" borderId="85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8" fillId="0" borderId="81" xfId="1" applyFont="1" applyBorder="1" applyAlignment="1">
      <alignment horizontal="center" vertical="center"/>
    </xf>
    <xf numFmtId="0" fontId="8" fillId="0" borderId="84" xfId="1" applyFont="1" applyBorder="1" applyAlignment="1">
      <alignment vertical="center"/>
    </xf>
    <xf numFmtId="0" fontId="9" fillId="2" borderId="84" xfId="1" applyFont="1" applyFill="1" applyBorder="1" applyAlignment="1">
      <alignment horizontal="center" vertical="center"/>
    </xf>
    <xf numFmtId="0" fontId="9" fillId="0" borderId="84" xfId="1" applyFont="1" applyBorder="1" applyAlignment="1">
      <alignment horizontal="center" vertical="center"/>
    </xf>
    <xf numFmtId="0" fontId="9" fillId="3" borderId="84" xfId="1" applyFont="1" applyFill="1" applyBorder="1" applyAlignment="1">
      <alignment horizontal="center" vertical="center"/>
    </xf>
    <xf numFmtId="0" fontId="9" fillId="10" borderId="82" xfId="1" applyFont="1" applyFill="1" applyBorder="1" applyAlignment="1">
      <alignment horizontal="center" vertical="center"/>
    </xf>
    <xf numFmtId="0" fontId="9" fillId="4" borderId="86" xfId="1" applyFont="1" applyFill="1" applyBorder="1" applyAlignment="1">
      <alignment horizontal="center" vertical="center"/>
    </xf>
    <xf numFmtId="0" fontId="9" fillId="5" borderId="83" xfId="1" applyFont="1" applyFill="1" applyBorder="1" applyAlignment="1">
      <alignment horizontal="center"/>
    </xf>
    <xf numFmtId="0" fontId="9" fillId="0" borderId="84" xfId="1" applyFont="1" applyBorder="1" applyAlignment="1">
      <alignment horizontal="center"/>
    </xf>
    <xf numFmtId="0" fontId="9" fillId="11" borderId="82" xfId="1" applyFont="1" applyFill="1" applyBorder="1" applyAlignment="1">
      <alignment horizontal="center"/>
    </xf>
    <xf numFmtId="0" fontId="9" fillId="6" borderId="86" xfId="1" applyFont="1" applyFill="1" applyBorder="1" applyAlignment="1">
      <alignment horizontal="center"/>
    </xf>
    <xf numFmtId="0" fontId="9" fillId="2" borderId="87" xfId="1" applyFont="1" applyFill="1" applyBorder="1" applyAlignment="1">
      <alignment horizontal="center" vertical="center"/>
    </xf>
    <xf numFmtId="0" fontId="9" fillId="11" borderId="82" xfId="1" applyFont="1" applyFill="1" applyBorder="1" applyAlignment="1">
      <alignment horizontal="center" vertical="center"/>
    </xf>
    <xf numFmtId="0" fontId="9" fillId="4" borderId="88" xfId="1" applyFont="1" applyFill="1" applyBorder="1" applyAlignment="1">
      <alignment horizontal="center" vertical="center"/>
    </xf>
    <xf numFmtId="0" fontId="10" fillId="0" borderId="89" xfId="1" applyFont="1" applyBorder="1" applyAlignment="1">
      <alignment horizontal="center" vertical="center"/>
    </xf>
    <xf numFmtId="0" fontId="13" fillId="4" borderId="85" xfId="1" applyFont="1" applyFill="1" applyBorder="1" applyAlignment="1">
      <alignment horizontal="center" vertical="center"/>
    </xf>
    <xf numFmtId="0" fontId="9" fillId="2" borderId="63" xfId="1" applyFont="1" applyFill="1" applyBorder="1" applyAlignment="1">
      <alignment horizontal="center" vertical="center"/>
    </xf>
    <xf numFmtId="0" fontId="9" fillId="3" borderId="63" xfId="1" applyFont="1" applyFill="1" applyBorder="1" applyAlignment="1">
      <alignment horizontal="center" vertical="center"/>
    </xf>
    <xf numFmtId="0" fontId="9" fillId="10" borderId="68" xfId="1" applyFont="1" applyFill="1" applyBorder="1" applyAlignment="1">
      <alignment horizontal="center" vertical="center"/>
    </xf>
    <xf numFmtId="0" fontId="9" fillId="0" borderId="64" xfId="1" applyFont="1" applyBorder="1" applyAlignment="1">
      <alignment horizontal="center" vertical="center"/>
    </xf>
    <xf numFmtId="0" fontId="9" fillId="11" borderId="65" xfId="1" applyFont="1" applyFill="1" applyBorder="1" applyAlignment="1">
      <alignment horizontal="center" vertical="center"/>
    </xf>
    <xf numFmtId="0" fontId="1" fillId="0" borderId="0" xfId="1" applyFont="1" applyBorder="1"/>
    <xf numFmtId="0" fontId="1" fillId="11" borderId="0" xfId="1" applyFont="1" applyFill="1" applyBorder="1"/>
    <xf numFmtId="0" fontId="6" fillId="0" borderId="74" xfId="1" applyFont="1" applyBorder="1" applyAlignment="1">
      <alignment vertical="center"/>
    </xf>
    <xf numFmtId="0" fontId="9" fillId="7" borderId="75" xfId="1" applyFont="1" applyFill="1" applyBorder="1" applyAlignment="1">
      <alignment horizontal="center" vertical="center"/>
    </xf>
    <xf numFmtId="0" fontId="9" fillId="2" borderId="91" xfId="1" applyFont="1" applyFill="1" applyBorder="1" applyAlignment="1">
      <alignment horizontal="center" vertical="center"/>
    </xf>
    <xf numFmtId="0" fontId="9" fillId="11" borderId="73" xfId="1" applyFont="1" applyFill="1" applyBorder="1" applyAlignment="1">
      <alignment horizontal="center" vertical="center"/>
    </xf>
    <xf numFmtId="0" fontId="1" fillId="7" borderId="75" xfId="2" applyFont="1" applyFill="1" applyBorder="1" applyAlignment="1">
      <alignment horizontal="center" vertical="center"/>
    </xf>
    <xf numFmtId="0" fontId="6" fillId="0" borderId="80" xfId="1" applyFont="1" applyBorder="1" applyAlignment="1">
      <alignment horizontal="center" vertical="center"/>
    </xf>
    <xf numFmtId="0" fontId="8" fillId="8" borderId="63" xfId="1" applyFont="1" applyFill="1" applyBorder="1" applyAlignment="1">
      <alignment vertical="center" wrapText="1"/>
    </xf>
    <xf numFmtId="0" fontId="8" fillId="8" borderId="74" xfId="1" applyFont="1" applyFill="1" applyBorder="1" applyAlignment="1">
      <alignment vertical="center" wrapText="1"/>
    </xf>
    <xf numFmtId="0" fontId="15" fillId="2" borderId="92" xfId="1" applyFont="1" applyFill="1" applyBorder="1" applyAlignment="1">
      <alignment horizontal="center" vertical="center"/>
    </xf>
    <xf numFmtId="0" fontId="15" fillId="0" borderId="93" xfId="1" applyFont="1" applyFill="1" applyBorder="1" applyAlignment="1">
      <alignment horizontal="center" vertical="center"/>
    </xf>
    <xf numFmtId="0" fontId="15" fillId="3" borderId="90" xfId="1" applyFont="1" applyFill="1" applyBorder="1" applyAlignment="1">
      <alignment horizontal="center" vertical="center"/>
    </xf>
    <xf numFmtId="0" fontId="15" fillId="10" borderId="90" xfId="1" applyFont="1" applyFill="1" applyBorder="1" applyAlignment="1">
      <alignment horizontal="center" vertical="center"/>
    </xf>
    <xf numFmtId="0" fontId="15" fillId="7" borderId="94" xfId="1" applyFont="1" applyFill="1" applyBorder="1" applyAlignment="1">
      <alignment horizontal="center" vertical="center"/>
    </xf>
    <xf numFmtId="0" fontId="15" fillId="0" borderId="90" xfId="1" applyFont="1" applyFill="1" applyBorder="1" applyAlignment="1">
      <alignment vertical="center"/>
    </xf>
    <xf numFmtId="0" fontId="5" fillId="0" borderId="62" xfId="1" applyFont="1" applyBorder="1" applyAlignment="1">
      <alignment horizontal="right"/>
    </xf>
    <xf numFmtId="0" fontId="15" fillId="0" borderId="68" xfId="1" applyFont="1" applyFill="1" applyBorder="1"/>
    <xf numFmtId="0" fontId="13" fillId="9" borderId="95" xfId="1" applyFont="1" applyFill="1" applyBorder="1"/>
    <xf numFmtId="0" fontId="13" fillId="0" borderId="95" xfId="1" applyFont="1" applyBorder="1"/>
    <xf numFmtId="0" fontId="13" fillId="11" borderId="95" xfId="1" applyFont="1" applyFill="1" applyBorder="1" applyAlignment="1">
      <alignment horizontal="center" vertical="center"/>
    </xf>
    <xf numFmtId="0" fontId="13" fillId="7" borderId="95" xfId="1" applyFont="1" applyFill="1" applyBorder="1"/>
    <xf numFmtId="0" fontId="9" fillId="9" borderId="67" xfId="1" applyFont="1" applyFill="1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0" fontId="9" fillId="11" borderId="67" xfId="1" applyFont="1" applyFill="1" applyBorder="1" applyAlignment="1">
      <alignment horizontal="center" vertical="center"/>
    </xf>
    <xf numFmtId="0" fontId="9" fillId="6" borderId="67" xfId="1" applyFont="1" applyFill="1" applyBorder="1" applyAlignment="1">
      <alignment horizontal="center" vertical="center"/>
    </xf>
    <xf numFmtId="0" fontId="8" fillId="0" borderId="96" xfId="1" applyFont="1" applyBorder="1" applyAlignment="1">
      <alignment vertical="center"/>
    </xf>
    <xf numFmtId="0" fontId="5" fillId="0" borderId="97" xfId="1" applyFont="1" applyBorder="1" applyAlignment="1">
      <alignment horizontal="right"/>
    </xf>
    <xf numFmtId="0" fontId="8" fillId="0" borderId="98" xfId="1" applyFont="1" applyBorder="1" applyAlignment="1">
      <alignment vertical="center"/>
    </xf>
    <xf numFmtId="0" fontId="5" fillId="0" borderId="72" xfId="1" applyFont="1" applyBorder="1" applyAlignment="1">
      <alignment horizontal="right"/>
    </xf>
    <xf numFmtId="0" fontId="13" fillId="0" borderId="103" xfId="1" applyFont="1" applyBorder="1" applyAlignment="1">
      <alignment horizontal="center"/>
    </xf>
    <xf numFmtId="0" fontId="12" fillId="0" borderId="104" xfId="1" applyFont="1" applyBorder="1" applyAlignment="1">
      <alignment horizontal="center" vertical="center"/>
    </xf>
    <xf numFmtId="0" fontId="5" fillId="0" borderId="81" xfId="1" applyFont="1" applyBorder="1" applyAlignment="1">
      <alignment horizontal="right"/>
    </xf>
    <xf numFmtId="0" fontId="13" fillId="0" borderId="0" xfId="1" applyFont="1" applyBorder="1" applyAlignment="1">
      <alignment horizontal="center"/>
    </xf>
    <xf numFmtId="0" fontId="13" fillId="0" borderId="108" xfId="1" applyFont="1" applyBorder="1" applyAlignment="1">
      <alignment horizontal="center"/>
    </xf>
    <xf numFmtId="0" fontId="12" fillId="0" borderId="109" xfId="1" applyFont="1" applyBorder="1" applyAlignment="1">
      <alignment horizontal="center" vertical="center"/>
    </xf>
    <xf numFmtId="0" fontId="7" fillId="2" borderId="114" xfId="1" applyFont="1" applyFill="1" applyBorder="1" applyAlignment="1">
      <alignment horizontal="center" vertical="center"/>
    </xf>
    <xf numFmtId="0" fontId="7" fillId="0" borderId="114" xfId="1" applyFont="1" applyBorder="1" applyAlignment="1">
      <alignment horizontal="center" vertical="center"/>
    </xf>
    <xf numFmtId="0" fontId="7" fillId="3" borderId="114" xfId="1" applyFont="1" applyFill="1" applyBorder="1" applyAlignment="1">
      <alignment horizontal="center" vertical="center"/>
    </xf>
    <xf numFmtId="0" fontId="7" fillId="10" borderId="115" xfId="1" applyFont="1" applyFill="1" applyBorder="1" applyAlignment="1">
      <alignment horizontal="center" vertical="center"/>
    </xf>
    <xf numFmtId="0" fontId="7" fillId="4" borderId="116" xfId="1" applyFont="1" applyFill="1" applyBorder="1" applyAlignment="1">
      <alignment horizontal="center" vertical="center"/>
    </xf>
    <xf numFmtId="0" fontId="7" fillId="2" borderId="117" xfId="1" applyFont="1" applyFill="1" applyBorder="1" applyAlignment="1">
      <alignment horizontal="center" vertical="center"/>
    </xf>
    <xf numFmtId="0" fontId="6" fillId="0" borderId="119" xfId="1" applyFont="1" applyFill="1" applyBorder="1" applyAlignment="1">
      <alignment vertical="center"/>
    </xf>
    <xf numFmtId="0" fontId="8" fillId="0" borderId="119" xfId="1" applyFont="1" applyFill="1" applyBorder="1" applyAlignment="1">
      <alignment horizontal="center" vertical="center"/>
    </xf>
    <xf numFmtId="0" fontId="8" fillId="0" borderId="74" xfId="1" applyFont="1" applyBorder="1" applyAlignment="1">
      <alignment vertical="center" wrapText="1"/>
    </xf>
    <xf numFmtId="0" fontId="8" fillId="0" borderId="63" xfId="1" applyFont="1" applyBorder="1" applyAlignment="1">
      <alignment vertical="center" wrapText="1"/>
    </xf>
    <xf numFmtId="0" fontId="8" fillId="0" borderId="119" xfId="1" applyFont="1" applyBorder="1" applyAlignment="1">
      <alignment horizontal="center" vertical="center"/>
    </xf>
    <xf numFmtId="0" fontId="6" fillId="0" borderId="120" xfId="1" applyFont="1" applyBorder="1" applyAlignment="1">
      <alignment horizontal="center" vertical="center"/>
    </xf>
    <xf numFmtId="0" fontId="6" fillId="0" borderId="119" xfId="1" applyFont="1" applyBorder="1" applyAlignment="1">
      <alignment vertical="center"/>
    </xf>
    <xf numFmtId="0" fontId="5" fillId="0" borderId="0" xfId="1" applyFont="1" applyBorder="1" applyAlignment="1">
      <alignment horizontal="right"/>
    </xf>
    <xf numFmtId="0" fontId="15" fillId="0" borderId="0" xfId="1" applyFont="1" applyFill="1" applyBorder="1" applyAlignment="1">
      <alignment horizontal="right"/>
    </xf>
    <xf numFmtId="0" fontId="12" fillId="0" borderId="0" xfId="1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Alignment="1"/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62" xfId="1" applyFont="1" applyBorder="1" applyAlignment="1">
      <alignment horizontal="center" vertical="center"/>
    </xf>
    <xf numFmtId="0" fontId="5" fillId="0" borderId="70" xfId="1" applyFont="1" applyBorder="1" applyAlignment="1">
      <alignment horizontal="center" vertical="center"/>
    </xf>
    <xf numFmtId="0" fontId="5" fillId="0" borderId="72" xfId="1" applyFont="1" applyBorder="1" applyAlignment="1">
      <alignment horizontal="center" vertical="center"/>
    </xf>
    <xf numFmtId="0" fontId="5" fillId="0" borderId="6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73" xfId="1" applyFont="1" applyBorder="1" applyAlignment="1">
      <alignment horizontal="center" vertical="center"/>
    </xf>
    <xf numFmtId="0" fontId="6" fillId="0" borderId="66" xfId="1" applyFont="1" applyBorder="1" applyAlignment="1">
      <alignment horizontal="center" vertical="center"/>
    </xf>
    <xf numFmtId="0" fontId="5" fillId="0" borderId="110" xfId="1" applyFont="1" applyBorder="1" applyAlignment="1">
      <alignment horizontal="center" vertical="center"/>
    </xf>
    <xf numFmtId="0" fontId="5" fillId="0" borderId="111" xfId="1" applyFont="1" applyBorder="1" applyAlignment="1">
      <alignment horizontal="center" vertical="center"/>
    </xf>
    <xf numFmtId="0" fontId="5" fillId="0" borderId="112" xfId="1" applyFont="1" applyBorder="1" applyAlignment="1">
      <alignment horizontal="center" vertical="center"/>
    </xf>
    <xf numFmtId="0" fontId="5" fillId="0" borderId="113" xfId="1" applyFont="1" applyBorder="1" applyAlignment="1">
      <alignment horizontal="center" vertical="center"/>
    </xf>
    <xf numFmtId="0" fontId="6" fillId="0" borderId="69" xfId="1" applyFont="1" applyBorder="1" applyAlignment="1">
      <alignment horizontal="center" vertical="center" wrapText="1"/>
    </xf>
    <xf numFmtId="0" fontId="6" fillId="0" borderId="71" xfId="1" applyFont="1" applyBorder="1" applyAlignment="1">
      <alignment horizontal="center" vertical="center" wrapText="1"/>
    </xf>
    <xf numFmtId="0" fontId="6" fillId="0" borderId="8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59" xfId="1" applyFont="1" applyBorder="1" applyAlignment="1">
      <alignment horizontal="center" vertical="center"/>
    </xf>
    <xf numFmtId="0" fontId="5" fillId="0" borderId="60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13" fillId="0" borderId="107" xfId="1" applyFont="1" applyBorder="1" applyAlignment="1">
      <alignment horizontal="center"/>
    </xf>
    <xf numFmtId="0" fontId="13" fillId="0" borderId="89" xfId="1" applyFont="1" applyBorder="1" applyAlignment="1">
      <alignment horizontal="center"/>
    </xf>
    <xf numFmtId="0" fontId="6" fillId="0" borderId="118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4" fillId="0" borderId="118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5" fillId="0" borderId="82" xfId="1" applyFont="1" applyFill="1" applyBorder="1" applyAlignment="1">
      <alignment horizontal="right"/>
    </xf>
    <xf numFmtId="0" fontId="15" fillId="0" borderId="105" xfId="1" applyFont="1" applyFill="1" applyBorder="1" applyAlignment="1">
      <alignment horizontal="right"/>
    </xf>
    <xf numFmtId="0" fontId="15" fillId="0" borderId="106" xfId="1" applyFont="1" applyFill="1" applyBorder="1" applyAlignment="1">
      <alignment horizontal="right"/>
    </xf>
    <xf numFmtId="0" fontId="15" fillId="0" borderId="99" xfId="1" applyFont="1" applyFill="1" applyBorder="1" applyAlignment="1">
      <alignment horizontal="right"/>
    </xf>
    <xf numFmtId="0" fontId="15" fillId="0" borderId="100" xfId="1" applyFont="1" applyFill="1" applyBorder="1" applyAlignment="1">
      <alignment horizontal="right"/>
    </xf>
    <xf numFmtId="0" fontId="15" fillId="0" borderId="101" xfId="1" applyFont="1" applyFill="1" applyBorder="1" applyAlignment="1">
      <alignment horizontal="right"/>
    </xf>
    <xf numFmtId="0" fontId="13" fillId="0" borderId="102" xfId="1" applyFont="1" applyBorder="1" applyAlignment="1">
      <alignment horizontal="center"/>
    </xf>
    <xf numFmtId="0" fontId="13" fillId="0" borderId="103" xfId="1" applyFont="1" applyBorder="1" applyAlignment="1">
      <alignment horizontal="center"/>
    </xf>
    <xf numFmtId="0" fontId="14" fillId="8" borderId="48" xfId="1" applyFont="1" applyFill="1" applyBorder="1" applyAlignment="1">
      <alignment horizontal="center"/>
    </xf>
    <xf numFmtId="0" fontId="6" fillId="8" borderId="7" xfId="1" applyFont="1" applyFill="1" applyBorder="1" applyAlignment="1">
      <alignment horizontal="center" vertical="center"/>
    </xf>
    <xf numFmtId="0" fontId="6" fillId="8" borderId="11" xfId="1" applyFont="1" applyFill="1" applyBorder="1" applyAlignment="1">
      <alignment horizontal="center" vertical="center"/>
    </xf>
    <xf numFmtId="0" fontId="5" fillId="8" borderId="2" xfId="1" applyFont="1" applyFill="1" applyBorder="1" applyAlignment="1">
      <alignment horizontal="right"/>
    </xf>
    <xf numFmtId="0" fontId="5" fillId="8" borderId="47" xfId="1" applyFont="1" applyFill="1" applyBorder="1" applyAlignment="1">
      <alignment horizontal="right"/>
    </xf>
    <xf numFmtId="0" fontId="5" fillId="8" borderId="3" xfId="1" applyFont="1" applyFill="1" applyBorder="1" applyAlignment="1">
      <alignment horizontal="center" vertical="center"/>
    </xf>
    <xf numFmtId="0" fontId="6" fillId="8" borderId="4" xfId="1" applyFont="1" applyFill="1" applyBorder="1" applyAlignment="1">
      <alignment horizontal="center" vertical="center" wrapText="1"/>
    </xf>
    <xf numFmtId="0" fontId="6" fillId="8" borderId="5" xfId="1" applyFont="1" applyFill="1" applyBorder="1" applyAlignment="1">
      <alignment horizontal="center" vertical="center"/>
    </xf>
    <xf numFmtId="0" fontId="5" fillId="8" borderId="6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center" vertical="center"/>
    </xf>
    <xf numFmtId="0" fontId="5" fillId="8" borderId="7" xfId="1" applyFont="1" applyFill="1" applyBorder="1" applyAlignment="1">
      <alignment horizontal="center" vertical="center"/>
    </xf>
    <xf numFmtId="0" fontId="6" fillId="8" borderId="2" xfId="1" applyFont="1" applyFill="1" applyBorder="1" applyAlignment="1">
      <alignment horizontal="center" vertical="center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opLeftCell="A52" workbookViewId="0">
      <selection activeCell="AA75" sqref="AA75"/>
    </sheetView>
  </sheetViews>
  <sheetFormatPr defaultRowHeight="15" x14ac:dyDescent="0.25"/>
  <cols>
    <col min="1" max="1" width="3.42578125" customWidth="1"/>
    <col min="2" max="2" width="31" customWidth="1"/>
    <col min="3" max="3" width="5.5703125" customWidth="1"/>
    <col min="4" max="4" width="5.140625" customWidth="1"/>
    <col min="5" max="6" width="4.7109375" customWidth="1"/>
    <col min="7" max="7" width="4.140625" customWidth="1"/>
    <col min="8" max="23" width="3.7109375" customWidth="1"/>
    <col min="24" max="24" width="8" style="36" customWidth="1"/>
  </cols>
  <sheetData>
    <row r="1" spans="1:24" x14ac:dyDescent="0.25">
      <c r="B1" s="245" t="s">
        <v>136</v>
      </c>
    </row>
    <row r="2" spans="1:24" x14ac:dyDescent="0.25">
      <c r="B2" s="245" t="s">
        <v>134</v>
      </c>
    </row>
    <row r="3" spans="1:24" x14ac:dyDescent="0.25">
      <c r="B3" s="245" t="s">
        <v>135</v>
      </c>
      <c r="P3" s="246" t="s">
        <v>132</v>
      </c>
      <c r="Q3" s="246"/>
      <c r="R3" s="246"/>
      <c r="S3" s="246"/>
      <c r="T3" s="246"/>
      <c r="U3" s="246"/>
      <c r="V3" s="246"/>
      <c r="W3" s="246"/>
      <c r="X3" s="246"/>
    </row>
    <row r="4" spans="1:24" x14ac:dyDescent="0.25">
      <c r="A4" s="247" t="s">
        <v>118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</row>
    <row r="5" spans="1:24" x14ac:dyDescent="0.25">
      <c r="A5" s="247" t="s">
        <v>115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</row>
    <row r="6" spans="1:24" x14ac:dyDescent="0.25">
      <c r="A6" s="248" t="s">
        <v>133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</row>
    <row r="7" spans="1:24" ht="7.5" customHeight="1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35"/>
    </row>
    <row r="8" spans="1:24" x14ac:dyDescent="0.25">
      <c r="A8" s="249" t="s">
        <v>0</v>
      </c>
      <c r="B8" s="252" t="s">
        <v>1</v>
      </c>
      <c r="C8" s="255" t="s">
        <v>2</v>
      </c>
      <c r="D8" s="255"/>
      <c r="E8" s="255"/>
      <c r="F8" s="255"/>
      <c r="G8" s="255"/>
      <c r="H8" s="256" t="s">
        <v>3</v>
      </c>
      <c r="I8" s="256"/>
      <c r="J8" s="256"/>
      <c r="K8" s="256"/>
      <c r="L8" s="256" t="s">
        <v>4</v>
      </c>
      <c r="M8" s="256"/>
      <c r="N8" s="256"/>
      <c r="O8" s="256"/>
      <c r="P8" s="257" t="s">
        <v>5</v>
      </c>
      <c r="Q8" s="258"/>
      <c r="R8" s="258"/>
      <c r="S8" s="259"/>
      <c r="T8" s="256" t="s">
        <v>6</v>
      </c>
      <c r="U8" s="256"/>
      <c r="V8" s="256"/>
      <c r="W8" s="256"/>
      <c r="X8" s="260" t="s">
        <v>7</v>
      </c>
    </row>
    <row r="9" spans="1:24" ht="15.75" thickBot="1" x14ac:dyDescent="0.3">
      <c r="A9" s="250"/>
      <c r="B9" s="253"/>
      <c r="C9" s="263" t="s">
        <v>8</v>
      </c>
      <c r="D9" s="263"/>
      <c r="E9" s="263"/>
      <c r="F9" s="263"/>
      <c r="G9" s="263"/>
      <c r="H9" s="264">
        <v>15</v>
      </c>
      <c r="I9" s="264"/>
      <c r="J9" s="264"/>
      <c r="K9" s="264"/>
      <c r="L9" s="264">
        <v>15</v>
      </c>
      <c r="M9" s="264"/>
      <c r="N9" s="264"/>
      <c r="O9" s="264"/>
      <c r="P9" s="265">
        <v>15</v>
      </c>
      <c r="Q9" s="266"/>
      <c r="R9" s="266"/>
      <c r="S9" s="267"/>
      <c r="T9" s="264">
        <v>15</v>
      </c>
      <c r="U9" s="264"/>
      <c r="V9" s="264"/>
      <c r="W9" s="264"/>
      <c r="X9" s="261"/>
    </row>
    <row r="10" spans="1:24" ht="15.75" thickBot="1" x14ac:dyDescent="0.3">
      <c r="A10" s="251"/>
      <c r="B10" s="254"/>
      <c r="C10" s="229" t="s">
        <v>9</v>
      </c>
      <c r="D10" s="230" t="s">
        <v>10</v>
      </c>
      <c r="E10" s="231" t="s">
        <v>11</v>
      </c>
      <c r="F10" s="232" t="s">
        <v>111</v>
      </c>
      <c r="G10" s="233" t="s">
        <v>12</v>
      </c>
      <c r="H10" s="234" t="s">
        <v>13</v>
      </c>
      <c r="I10" s="230" t="s">
        <v>10</v>
      </c>
      <c r="J10" s="232" t="s">
        <v>111</v>
      </c>
      <c r="K10" s="233" t="s">
        <v>12</v>
      </c>
      <c r="L10" s="234" t="s">
        <v>13</v>
      </c>
      <c r="M10" s="230" t="s">
        <v>10</v>
      </c>
      <c r="N10" s="232" t="s">
        <v>111</v>
      </c>
      <c r="O10" s="233" t="s">
        <v>12</v>
      </c>
      <c r="P10" s="234" t="s">
        <v>13</v>
      </c>
      <c r="Q10" s="230" t="s">
        <v>10</v>
      </c>
      <c r="R10" s="232" t="s">
        <v>111</v>
      </c>
      <c r="S10" s="233" t="s">
        <v>12</v>
      </c>
      <c r="T10" s="234" t="s">
        <v>13</v>
      </c>
      <c r="U10" s="230" t="s">
        <v>10</v>
      </c>
      <c r="V10" s="232" t="s">
        <v>111</v>
      </c>
      <c r="W10" s="233" t="s">
        <v>12</v>
      </c>
      <c r="X10" s="262"/>
    </row>
    <row r="11" spans="1:24" ht="15.75" thickBot="1" x14ac:dyDescent="0.3">
      <c r="A11" s="270" t="s">
        <v>14</v>
      </c>
      <c r="B11" s="2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235"/>
    </row>
    <row r="12" spans="1:24" ht="15.75" thickBot="1" x14ac:dyDescent="0.3">
      <c r="A12" s="172" t="s">
        <v>15</v>
      </c>
      <c r="B12" s="173" t="s">
        <v>16</v>
      </c>
      <c r="C12" s="174">
        <f>SUM(H12+L12+P12+T12)</f>
        <v>0</v>
      </c>
      <c r="D12" s="175">
        <f>SUM(I12+M12+Q12+U12)</f>
        <v>54</v>
      </c>
      <c r="E12" s="176">
        <f>SUM(C12:D12)</f>
        <v>54</v>
      </c>
      <c r="F12" s="177">
        <f>J12+N12+R12+V12</f>
        <v>12</v>
      </c>
      <c r="G12" s="178">
        <f>K12+O12+S12+W12</f>
        <v>6</v>
      </c>
      <c r="H12" s="179">
        <v>0</v>
      </c>
      <c r="I12" s="180">
        <v>18</v>
      </c>
      <c r="J12" s="181">
        <v>4</v>
      </c>
      <c r="K12" s="182">
        <v>2</v>
      </c>
      <c r="L12" s="183">
        <v>0</v>
      </c>
      <c r="M12" s="175">
        <v>18</v>
      </c>
      <c r="N12" s="184">
        <v>4</v>
      </c>
      <c r="O12" s="178">
        <v>2</v>
      </c>
      <c r="P12" s="179">
        <v>0</v>
      </c>
      <c r="Q12" s="180">
        <v>18</v>
      </c>
      <c r="R12" s="181">
        <v>4</v>
      </c>
      <c r="S12" s="182">
        <v>2</v>
      </c>
      <c r="T12" s="183"/>
      <c r="U12" s="175"/>
      <c r="V12" s="184"/>
      <c r="W12" s="185"/>
      <c r="X12" s="186" t="s">
        <v>119</v>
      </c>
    </row>
    <row r="13" spans="1:24" ht="15.75" thickBot="1" x14ac:dyDescent="0.3">
      <c r="A13" s="164"/>
      <c r="B13" s="165" t="s">
        <v>18</v>
      </c>
      <c r="C13" s="166">
        <f>SUM(C12:C12)</f>
        <v>0</v>
      </c>
      <c r="D13" s="167">
        <f>SUM(D12:D12)</f>
        <v>54</v>
      </c>
      <c r="E13" s="168">
        <f>SUM(E12:E12)</f>
        <v>54</v>
      </c>
      <c r="F13" s="169">
        <f>SUM(F12)</f>
        <v>12</v>
      </c>
      <c r="G13" s="187">
        <f>SUM(G12:G12)</f>
        <v>6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236"/>
    </row>
    <row r="14" spans="1:24" ht="15.75" thickBot="1" x14ac:dyDescent="0.3">
      <c r="A14" s="272" t="s">
        <v>19</v>
      </c>
      <c r="B14" s="27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236"/>
    </row>
    <row r="15" spans="1:24" x14ac:dyDescent="0.25">
      <c r="A15" s="135" t="s">
        <v>20</v>
      </c>
      <c r="B15" s="136" t="s">
        <v>21</v>
      </c>
      <c r="C15" s="137">
        <f>SUM(H15,L15,P15,T15)</f>
        <v>18</v>
      </c>
      <c r="D15" s="138">
        <f t="shared" ref="D15:D24" si="0">SUM(I15+M15+Q15+U15)</f>
        <v>18</v>
      </c>
      <c r="E15" s="139">
        <f>SUM(C15:D15)</f>
        <v>36</v>
      </c>
      <c r="F15" s="140">
        <f>J15+N15+R15+V15</f>
        <v>8</v>
      </c>
      <c r="G15" s="141">
        <f>K15+O15+S15+W15</f>
        <v>5</v>
      </c>
      <c r="H15" s="142"/>
      <c r="I15" s="138"/>
      <c r="J15" s="143"/>
      <c r="K15" s="144"/>
      <c r="L15" s="142">
        <v>9</v>
      </c>
      <c r="M15" s="138">
        <v>0</v>
      </c>
      <c r="N15" s="143">
        <v>2</v>
      </c>
      <c r="O15" s="145">
        <v>1</v>
      </c>
      <c r="P15" s="142">
        <v>9</v>
      </c>
      <c r="Q15" s="138">
        <v>18</v>
      </c>
      <c r="R15" s="143">
        <v>6</v>
      </c>
      <c r="S15" s="144">
        <v>4</v>
      </c>
      <c r="T15" s="142"/>
      <c r="U15" s="138"/>
      <c r="V15" s="143"/>
      <c r="W15" s="146"/>
      <c r="X15" s="147" t="s">
        <v>120</v>
      </c>
    </row>
    <row r="16" spans="1:24" x14ac:dyDescent="0.25">
      <c r="A16" s="148" t="s">
        <v>23</v>
      </c>
      <c r="B16" s="2" t="s">
        <v>24</v>
      </c>
      <c r="C16" s="9">
        <f t="shared" ref="C16:C24" si="1">SUM(H16,L16,P16,T16)</f>
        <v>9</v>
      </c>
      <c r="D16" s="4">
        <f t="shared" si="0"/>
        <v>0</v>
      </c>
      <c r="E16" s="10">
        <f t="shared" ref="E16:E24" si="2">SUM(C16:D16)</f>
        <v>9</v>
      </c>
      <c r="F16" s="25">
        <f t="shared" ref="F16:F23" si="3">J16+N16+R16+V16</f>
        <v>2</v>
      </c>
      <c r="G16" s="6">
        <f t="shared" ref="G16:G24" si="4">K16+O16+S16+W16</f>
        <v>1</v>
      </c>
      <c r="H16" s="7"/>
      <c r="I16" s="4"/>
      <c r="J16" s="26"/>
      <c r="K16" s="11"/>
      <c r="L16" s="7">
        <v>9</v>
      </c>
      <c r="M16" s="4">
        <v>0</v>
      </c>
      <c r="N16" s="26">
        <v>2</v>
      </c>
      <c r="O16" s="11">
        <v>1</v>
      </c>
      <c r="P16" s="7"/>
      <c r="Q16" s="4"/>
      <c r="R16" s="26"/>
      <c r="S16" s="11"/>
      <c r="T16" s="7"/>
      <c r="U16" s="4"/>
      <c r="V16" s="26"/>
      <c r="W16" s="13"/>
      <c r="X16" s="149" t="s">
        <v>121</v>
      </c>
    </row>
    <row r="17" spans="1:24" x14ac:dyDescent="0.25">
      <c r="A17" s="148" t="s">
        <v>26</v>
      </c>
      <c r="B17" s="2" t="s">
        <v>27</v>
      </c>
      <c r="C17" s="9">
        <f t="shared" si="1"/>
        <v>9</v>
      </c>
      <c r="D17" s="4">
        <f t="shared" si="0"/>
        <v>24</v>
      </c>
      <c r="E17" s="10">
        <f t="shared" si="2"/>
        <v>33</v>
      </c>
      <c r="F17" s="25">
        <f t="shared" si="3"/>
        <v>6</v>
      </c>
      <c r="G17" s="6">
        <f t="shared" si="4"/>
        <v>4</v>
      </c>
      <c r="H17" s="7"/>
      <c r="I17" s="4"/>
      <c r="J17" s="26"/>
      <c r="K17" s="11"/>
      <c r="L17" s="7">
        <v>9</v>
      </c>
      <c r="M17" s="4">
        <v>24</v>
      </c>
      <c r="N17" s="26">
        <v>6</v>
      </c>
      <c r="O17" s="11">
        <v>4</v>
      </c>
      <c r="P17" s="7"/>
      <c r="Q17" s="4"/>
      <c r="R17" s="26"/>
      <c r="S17" s="11"/>
      <c r="T17" s="7"/>
      <c r="U17" s="4"/>
      <c r="V17" s="26"/>
      <c r="W17" s="13"/>
      <c r="X17" s="150" t="s">
        <v>122</v>
      </c>
    </row>
    <row r="18" spans="1:24" ht="22.5" x14ac:dyDescent="0.25">
      <c r="A18" s="148" t="s">
        <v>29</v>
      </c>
      <c r="B18" s="14" t="s">
        <v>30</v>
      </c>
      <c r="C18" s="9">
        <f t="shared" si="1"/>
        <v>9</v>
      </c>
      <c r="D18" s="4">
        <f t="shared" si="0"/>
        <v>18</v>
      </c>
      <c r="E18" s="10">
        <f t="shared" si="2"/>
        <v>27</v>
      </c>
      <c r="F18" s="25">
        <f t="shared" si="3"/>
        <v>6</v>
      </c>
      <c r="G18" s="6">
        <f t="shared" si="4"/>
        <v>5</v>
      </c>
      <c r="H18" s="7">
        <v>9</v>
      </c>
      <c r="I18" s="4">
        <v>18</v>
      </c>
      <c r="J18" s="26">
        <v>6</v>
      </c>
      <c r="K18" s="11">
        <v>5</v>
      </c>
      <c r="L18" s="7"/>
      <c r="M18" s="4"/>
      <c r="N18" s="26"/>
      <c r="O18" s="11"/>
      <c r="P18" s="7"/>
      <c r="Q18" s="4"/>
      <c r="R18" s="26"/>
      <c r="S18" s="11"/>
      <c r="T18" s="7"/>
      <c r="U18" s="4"/>
      <c r="V18" s="26"/>
      <c r="W18" s="13"/>
      <c r="X18" s="150" t="s">
        <v>123</v>
      </c>
    </row>
    <row r="19" spans="1:24" x14ac:dyDescent="0.25">
      <c r="A19" s="148" t="s">
        <v>32</v>
      </c>
      <c r="B19" s="2" t="s">
        <v>33</v>
      </c>
      <c r="C19" s="9">
        <f t="shared" si="1"/>
        <v>9</v>
      </c>
      <c r="D19" s="4">
        <f t="shared" si="0"/>
        <v>9</v>
      </c>
      <c r="E19" s="10">
        <f t="shared" si="2"/>
        <v>18</v>
      </c>
      <c r="F19" s="25">
        <f t="shared" si="3"/>
        <v>4</v>
      </c>
      <c r="G19" s="6">
        <f t="shared" si="4"/>
        <v>3</v>
      </c>
      <c r="H19" s="7"/>
      <c r="I19" s="4"/>
      <c r="J19" s="26"/>
      <c r="K19" s="11"/>
      <c r="L19" s="7">
        <v>9</v>
      </c>
      <c r="M19" s="4">
        <v>9</v>
      </c>
      <c r="N19" s="26">
        <v>4</v>
      </c>
      <c r="O19" s="11">
        <v>3</v>
      </c>
      <c r="P19" s="7"/>
      <c r="Q19" s="4"/>
      <c r="R19" s="26"/>
      <c r="S19" s="11"/>
      <c r="T19" s="7"/>
      <c r="U19" s="4"/>
      <c r="V19" s="26"/>
      <c r="W19" s="13"/>
      <c r="X19" s="150" t="s">
        <v>122</v>
      </c>
    </row>
    <row r="20" spans="1:24" x14ac:dyDescent="0.25">
      <c r="A20" s="148" t="s">
        <v>35</v>
      </c>
      <c r="B20" s="2" t="s">
        <v>36</v>
      </c>
      <c r="C20" s="9">
        <f t="shared" si="1"/>
        <v>9</v>
      </c>
      <c r="D20" s="4">
        <f t="shared" si="0"/>
        <v>9</v>
      </c>
      <c r="E20" s="10">
        <f t="shared" si="2"/>
        <v>18</v>
      </c>
      <c r="F20" s="25">
        <f t="shared" si="3"/>
        <v>4</v>
      </c>
      <c r="G20" s="6">
        <f t="shared" si="4"/>
        <v>3</v>
      </c>
      <c r="H20" s="7">
        <v>9</v>
      </c>
      <c r="I20" s="4">
        <v>9</v>
      </c>
      <c r="J20" s="26">
        <v>4</v>
      </c>
      <c r="K20" s="11">
        <v>3</v>
      </c>
      <c r="L20" s="7"/>
      <c r="M20" s="4"/>
      <c r="N20" s="26"/>
      <c r="O20" s="11"/>
      <c r="P20" s="7"/>
      <c r="Q20" s="4"/>
      <c r="R20" s="26"/>
      <c r="S20" s="11"/>
      <c r="T20" s="7"/>
      <c r="U20" s="4"/>
      <c r="V20" s="26"/>
      <c r="W20" s="13"/>
      <c r="X20" s="150" t="s">
        <v>124</v>
      </c>
    </row>
    <row r="21" spans="1:24" ht="22.5" x14ac:dyDescent="0.25">
      <c r="A21" s="148" t="s">
        <v>38</v>
      </c>
      <c r="B21" s="14" t="s">
        <v>39</v>
      </c>
      <c r="C21" s="9">
        <f t="shared" si="1"/>
        <v>9</v>
      </c>
      <c r="D21" s="4">
        <f t="shared" si="0"/>
        <v>9</v>
      </c>
      <c r="E21" s="10">
        <f t="shared" si="2"/>
        <v>18</v>
      </c>
      <c r="F21" s="25">
        <f t="shared" si="3"/>
        <v>4</v>
      </c>
      <c r="G21" s="6">
        <f t="shared" si="4"/>
        <v>3</v>
      </c>
      <c r="H21" s="7"/>
      <c r="I21" s="4"/>
      <c r="J21" s="26"/>
      <c r="K21" s="11"/>
      <c r="L21" s="7"/>
      <c r="M21" s="4"/>
      <c r="N21" s="26"/>
      <c r="O21" s="11"/>
      <c r="P21" s="7">
        <v>9</v>
      </c>
      <c r="Q21" s="4">
        <v>9</v>
      </c>
      <c r="R21" s="26">
        <v>4</v>
      </c>
      <c r="S21" s="11">
        <v>3</v>
      </c>
      <c r="T21" s="7"/>
      <c r="U21" s="4"/>
      <c r="V21" s="26"/>
      <c r="W21" s="13"/>
      <c r="X21" s="150" t="s">
        <v>125</v>
      </c>
    </row>
    <row r="22" spans="1:24" x14ac:dyDescent="0.25">
      <c r="A22" s="148" t="s">
        <v>41</v>
      </c>
      <c r="B22" s="2" t="s">
        <v>42</v>
      </c>
      <c r="C22" s="9">
        <f t="shared" si="1"/>
        <v>9</v>
      </c>
      <c r="D22" s="4">
        <f t="shared" si="0"/>
        <v>9</v>
      </c>
      <c r="E22" s="10">
        <f t="shared" si="2"/>
        <v>18</v>
      </c>
      <c r="F22" s="25">
        <f t="shared" si="3"/>
        <v>4</v>
      </c>
      <c r="G22" s="6">
        <f t="shared" si="4"/>
        <v>3</v>
      </c>
      <c r="H22" s="7"/>
      <c r="I22" s="4"/>
      <c r="J22" s="26"/>
      <c r="K22" s="11"/>
      <c r="L22" s="7">
        <v>9</v>
      </c>
      <c r="M22" s="4">
        <v>9</v>
      </c>
      <c r="N22" s="26">
        <v>4</v>
      </c>
      <c r="O22" s="11">
        <v>3</v>
      </c>
      <c r="P22" s="7"/>
      <c r="Q22" s="4"/>
      <c r="R22" s="26"/>
      <c r="S22" s="11"/>
      <c r="T22" s="7"/>
      <c r="U22" s="4"/>
      <c r="V22" s="26"/>
      <c r="W22" s="13"/>
      <c r="X22" s="150" t="s">
        <v>122</v>
      </c>
    </row>
    <row r="23" spans="1:24" x14ac:dyDescent="0.25">
      <c r="A23" s="148" t="s">
        <v>44</v>
      </c>
      <c r="B23" s="15" t="s">
        <v>45</v>
      </c>
      <c r="C23" s="9">
        <f t="shared" si="1"/>
        <v>9</v>
      </c>
      <c r="D23" s="4">
        <f t="shared" si="0"/>
        <v>0</v>
      </c>
      <c r="E23" s="10">
        <f t="shared" si="2"/>
        <v>9</v>
      </c>
      <c r="F23" s="25">
        <f t="shared" si="3"/>
        <v>2</v>
      </c>
      <c r="G23" s="6">
        <f t="shared" si="4"/>
        <v>1</v>
      </c>
      <c r="H23" s="16"/>
      <c r="I23" s="17"/>
      <c r="J23" s="27"/>
      <c r="K23" s="18"/>
      <c r="L23" s="16"/>
      <c r="M23" s="17"/>
      <c r="N23" s="27"/>
      <c r="O23" s="18"/>
      <c r="P23" s="16"/>
      <c r="Q23" s="17"/>
      <c r="R23" s="27"/>
      <c r="S23" s="18"/>
      <c r="T23" s="16">
        <v>9</v>
      </c>
      <c r="U23" s="17">
        <v>0</v>
      </c>
      <c r="V23" s="27">
        <v>2</v>
      </c>
      <c r="W23" s="19">
        <v>1</v>
      </c>
      <c r="X23" s="150" t="s">
        <v>126</v>
      </c>
    </row>
    <row r="24" spans="1:24" ht="15.75" thickBot="1" x14ac:dyDescent="0.3">
      <c r="A24" s="151" t="s">
        <v>47</v>
      </c>
      <c r="B24" s="152" t="s">
        <v>48</v>
      </c>
      <c r="C24" s="153">
        <f t="shared" si="1"/>
        <v>9</v>
      </c>
      <c r="D24" s="154">
        <f t="shared" si="0"/>
        <v>0</v>
      </c>
      <c r="E24" s="155">
        <f t="shared" si="2"/>
        <v>9</v>
      </c>
      <c r="F24" s="156">
        <f>J24+N24+R24+V24</f>
        <v>2</v>
      </c>
      <c r="G24" s="157">
        <f t="shared" si="4"/>
        <v>1</v>
      </c>
      <c r="H24" s="158"/>
      <c r="I24" s="159"/>
      <c r="J24" s="160"/>
      <c r="K24" s="161"/>
      <c r="L24" s="158">
        <v>9</v>
      </c>
      <c r="M24" s="159"/>
      <c r="N24" s="160">
        <v>2</v>
      </c>
      <c r="O24" s="161">
        <v>1</v>
      </c>
      <c r="P24" s="158"/>
      <c r="Q24" s="159"/>
      <c r="R24" s="160"/>
      <c r="S24" s="161"/>
      <c r="T24" s="158"/>
      <c r="U24" s="159"/>
      <c r="V24" s="160"/>
      <c r="W24" s="162"/>
      <c r="X24" s="163" t="s">
        <v>121</v>
      </c>
    </row>
    <row r="25" spans="1:24" ht="15.75" thickBot="1" x14ac:dyDescent="0.3">
      <c r="A25" s="164"/>
      <c r="B25" s="165" t="s">
        <v>49</v>
      </c>
      <c r="C25" s="166">
        <f>SUM(C15:C24)</f>
        <v>99</v>
      </c>
      <c r="D25" s="167">
        <f>SUM(D15:D24)</f>
        <v>96</v>
      </c>
      <c r="E25" s="168">
        <f>SUM(E15:E24)</f>
        <v>195</v>
      </c>
      <c r="F25" s="169">
        <f>SUM(F15:F24)</f>
        <v>42</v>
      </c>
      <c r="G25" s="170">
        <f>SUM(G15:G24)</f>
        <v>29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236"/>
    </row>
    <row r="26" spans="1:24" ht="17.25" customHeight="1" thickBot="1" x14ac:dyDescent="0.3">
      <c r="A26" s="272" t="s">
        <v>50</v>
      </c>
      <c r="B26" s="27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236"/>
    </row>
    <row r="27" spans="1:24" x14ac:dyDescent="0.25">
      <c r="A27" s="135" t="s">
        <v>51</v>
      </c>
      <c r="B27" s="136" t="s">
        <v>52</v>
      </c>
      <c r="C27" s="188">
        <f>SUM(H27,L27,P27,T27)</f>
        <v>0</v>
      </c>
      <c r="D27" s="138">
        <f t="shared" ref="D27:D43" si="5">SUM(I27+M27+Q27+U27)</f>
        <v>18</v>
      </c>
      <c r="E27" s="189">
        <f t="shared" ref="E27:E43" si="6">SUM(C27:D27)</f>
        <v>18</v>
      </c>
      <c r="F27" s="190">
        <f>J27+N27+R27+V27</f>
        <v>4</v>
      </c>
      <c r="G27" s="146">
        <f>K27+O27+S27+W27</f>
        <v>4</v>
      </c>
      <c r="H27" s="142"/>
      <c r="I27" s="138">
        <v>18</v>
      </c>
      <c r="J27" s="143">
        <v>4</v>
      </c>
      <c r="K27" s="145">
        <v>4</v>
      </c>
      <c r="L27" s="142"/>
      <c r="M27" s="138"/>
      <c r="N27" s="143"/>
      <c r="O27" s="145"/>
      <c r="P27" s="142"/>
      <c r="Q27" s="138"/>
      <c r="R27" s="143"/>
      <c r="S27" s="145"/>
      <c r="T27" s="142"/>
      <c r="U27" s="191"/>
      <c r="V27" s="192"/>
      <c r="W27" s="145"/>
      <c r="X27" s="147" t="s">
        <v>124</v>
      </c>
    </row>
    <row r="28" spans="1:24" x14ac:dyDescent="0.25">
      <c r="A28" s="148" t="s">
        <v>53</v>
      </c>
      <c r="B28" s="2" t="s">
        <v>54</v>
      </c>
      <c r="C28" s="3">
        <f t="shared" ref="C28:C43" si="7">SUM(H28,L28,P28,T28)</f>
        <v>9</v>
      </c>
      <c r="D28" s="4">
        <f t="shared" si="5"/>
        <v>9</v>
      </c>
      <c r="E28" s="5">
        <f t="shared" si="6"/>
        <v>18</v>
      </c>
      <c r="F28" s="24">
        <f t="shared" ref="F28:F42" si="8">J28+N28+R28+V28</f>
        <v>4</v>
      </c>
      <c r="G28" s="13">
        <f t="shared" ref="G28:G43" si="9">K28+O28+S28+W28</f>
        <v>3</v>
      </c>
      <c r="H28" s="7"/>
      <c r="I28" s="4"/>
      <c r="J28" s="26"/>
      <c r="K28" s="12"/>
      <c r="L28" s="7"/>
      <c r="M28" s="4"/>
      <c r="N28" s="26"/>
      <c r="O28" s="12"/>
      <c r="P28" s="7">
        <v>9</v>
      </c>
      <c r="Q28" s="4">
        <v>9</v>
      </c>
      <c r="R28" s="26">
        <v>4</v>
      </c>
      <c r="S28" s="12">
        <v>3</v>
      </c>
      <c r="T28" s="29"/>
      <c r="U28" s="32"/>
      <c r="V28" s="33"/>
      <c r="W28" s="30"/>
      <c r="X28" s="150" t="s">
        <v>125</v>
      </c>
    </row>
    <row r="29" spans="1:24" x14ac:dyDescent="0.25">
      <c r="A29" s="148" t="s">
        <v>55</v>
      </c>
      <c r="B29" s="2" t="s">
        <v>56</v>
      </c>
      <c r="C29" s="3">
        <f t="shared" si="7"/>
        <v>9</v>
      </c>
      <c r="D29" s="4">
        <f t="shared" si="5"/>
        <v>18</v>
      </c>
      <c r="E29" s="5">
        <f t="shared" si="6"/>
        <v>27</v>
      </c>
      <c r="F29" s="24">
        <f t="shared" si="8"/>
        <v>6</v>
      </c>
      <c r="G29" s="13">
        <f t="shared" si="9"/>
        <v>5</v>
      </c>
      <c r="H29" s="7"/>
      <c r="I29" s="4"/>
      <c r="J29" s="26"/>
      <c r="K29" s="12"/>
      <c r="L29" s="7"/>
      <c r="M29" s="4"/>
      <c r="N29" s="26"/>
      <c r="O29" s="12"/>
      <c r="P29" s="7"/>
      <c r="Q29" s="193"/>
      <c r="R29" s="194"/>
      <c r="S29" s="12"/>
      <c r="T29" s="7">
        <v>9</v>
      </c>
      <c r="U29" s="31">
        <v>18</v>
      </c>
      <c r="V29" s="34">
        <v>6</v>
      </c>
      <c r="W29" s="12">
        <v>5</v>
      </c>
      <c r="X29" s="150" t="s">
        <v>127</v>
      </c>
    </row>
    <row r="30" spans="1:24" x14ac:dyDescent="0.25">
      <c r="A30" s="148" t="s">
        <v>58</v>
      </c>
      <c r="B30" s="2" t="s">
        <v>59</v>
      </c>
      <c r="C30" s="3">
        <f t="shared" si="7"/>
        <v>36</v>
      </c>
      <c r="D30" s="4">
        <f t="shared" si="5"/>
        <v>54</v>
      </c>
      <c r="E30" s="5">
        <f t="shared" si="6"/>
        <v>90</v>
      </c>
      <c r="F30" s="24">
        <f t="shared" si="8"/>
        <v>22</v>
      </c>
      <c r="G30" s="13">
        <f t="shared" si="9"/>
        <v>15</v>
      </c>
      <c r="H30" s="7"/>
      <c r="I30" s="4"/>
      <c r="J30" s="26"/>
      <c r="K30" s="12"/>
      <c r="L30" s="7">
        <v>9</v>
      </c>
      <c r="M30" s="4">
        <v>9</v>
      </c>
      <c r="N30" s="26">
        <v>4</v>
      </c>
      <c r="O30" s="12">
        <v>2</v>
      </c>
      <c r="P30" s="7">
        <v>18</v>
      </c>
      <c r="Q30" s="4">
        <v>18</v>
      </c>
      <c r="R30" s="26">
        <v>8</v>
      </c>
      <c r="S30" s="12">
        <v>3</v>
      </c>
      <c r="T30" s="7">
        <v>9</v>
      </c>
      <c r="U30" s="4">
        <v>27</v>
      </c>
      <c r="V30" s="26">
        <v>10</v>
      </c>
      <c r="W30" s="12">
        <v>10</v>
      </c>
      <c r="X30" s="150" t="s">
        <v>128</v>
      </c>
    </row>
    <row r="31" spans="1:24" x14ac:dyDescent="0.25">
      <c r="A31" s="148" t="s">
        <v>61</v>
      </c>
      <c r="B31" s="2" t="s">
        <v>62</v>
      </c>
      <c r="C31" s="3">
        <f t="shared" si="7"/>
        <v>9</v>
      </c>
      <c r="D31" s="4">
        <f t="shared" si="5"/>
        <v>9</v>
      </c>
      <c r="E31" s="5">
        <f t="shared" si="6"/>
        <v>18</v>
      </c>
      <c r="F31" s="24">
        <f t="shared" si="8"/>
        <v>4</v>
      </c>
      <c r="G31" s="13">
        <f t="shared" si="9"/>
        <v>3</v>
      </c>
      <c r="H31" s="7">
        <v>9</v>
      </c>
      <c r="I31" s="4">
        <v>9</v>
      </c>
      <c r="J31" s="26">
        <v>4</v>
      </c>
      <c r="K31" s="12">
        <v>3</v>
      </c>
      <c r="L31" s="7"/>
      <c r="M31" s="4"/>
      <c r="N31" s="26"/>
      <c r="O31" s="12"/>
      <c r="P31" s="7"/>
      <c r="Q31" s="4"/>
      <c r="R31" s="26"/>
      <c r="S31" s="12"/>
      <c r="T31" s="7"/>
      <c r="U31" s="4"/>
      <c r="V31" s="26"/>
      <c r="W31" s="12"/>
      <c r="X31" s="150" t="s">
        <v>123</v>
      </c>
    </row>
    <row r="32" spans="1:24" x14ac:dyDescent="0.25">
      <c r="A32" s="148" t="s">
        <v>64</v>
      </c>
      <c r="B32" s="2" t="s">
        <v>65</v>
      </c>
      <c r="C32" s="3">
        <f t="shared" si="7"/>
        <v>9</v>
      </c>
      <c r="D32" s="4">
        <f t="shared" si="5"/>
        <v>9</v>
      </c>
      <c r="E32" s="5">
        <f t="shared" si="6"/>
        <v>18</v>
      </c>
      <c r="F32" s="24">
        <f t="shared" si="8"/>
        <v>4</v>
      </c>
      <c r="G32" s="13">
        <f t="shared" si="9"/>
        <v>4</v>
      </c>
      <c r="H32" s="7">
        <v>9</v>
      </c>
      <c r="I32" s="4">
        <v>9</v>
      </c>
      <c r="J32" s="26">
        <v>4</v>
      </c>
      <c r="K32" s="12">
        <v>4</v>
      </c>
      <c r="L32" s="7"/>
      <c r="M32" s="4"/>
      <c r="N32" s="26"/>
      <c r="O32" s="12"/>
      <c r="P32" s="7"/>
      <c r="Q32" s="4"/>
      <c r="R32" s="26"/>
      <c r="S32" s="12"/>
      <c r="T32" s="7"/>
      <c r="U32" s="4"/>
      <c r="V32" s="26"/>
      <c r="W32" s="12"/>
      <c r="X32" s="150" t="s">
        <v>123</v>
      </c>
    </row>
    <row r="33" spans="1:24" x14ac:dyDescent="0.25">
      <c r="A33" s="148" t="s">
        <v>67</v>
      </c>
      <c r="B33" s="2" t="s">
        <v>68</v>
      </c>
      <c r="C33" s="3">
        <f t="shared" si="7"/>
        <v>9</v>
      </c>
      <c r="D33" s="4">
        <f t="shared" si="5"/>
        <v>9</v>
      </c>
      <c r="E33" s="5">
        <f t="shared" si="6"/>
        <v>18</v>
      </c>
      <c r="F33" s="24">
        <f t="shared" si="8"/>
        <v>4</v>
      </c>
      <c r="G33" s="13">
        <f t="shared" si="9"/>
        <v>2</v>
      </c>
      <c r="H33" s="7"/>
      <c r="I33" s="4"/>
      <c r="J33" s="26"/>
      <c r="K33" s="12"/>
      <c r="L33" s="7"/>
      <c r="M33" s="4"/>
      <c r="N33" s="26"/>
      <c r="O33" s="12"/>
      <c r="P33" s="7">
        <v>9</v>
      </c>
      <c r="Q33" s="4">
        <v>9</v>
      </c>
      <c r="R33" s="26">
        <v>4</v>
      </c>
      <c r="S33" s="12">
        <v>2</v>
      </c>
      <c r="T33" s="7"/>
      <c r="U33" s="4"/>
      <c r="V33" s="26"/>
      <c r="W33" s="12"/>
      <c r="X33" s="150" t="s">
        <v>125</v>
      </c>
    </row>
    <row r="34" spans="1:24" ht="15.75" thickBot="1" x14ac:dyDescent="0.3">
      <c r="A34" s="151" t="s">
        <v>69</v>
      </c>
      <c r="B34" s="237" t="s">
        <v>70</v>
      </c>
      <c r="C34" s="153">
        <f t="shared" si="7"/>
        <v>9</v>
      </c>
      <c r="D34" s="154">
        <f t="shared" si="5"/>
        <v>18</v>
      </c>
      <c r="E34" s="155">
        <f t="shared" si="6"/>
        <v>27</v>
      </c>
      <c r="F34" s="156">
        <f t="shared" si="8"/>
        <v>6</v>
      </c>
      <c r="G34" s="196">
        <f t="shared" si="9"/>
        <v>4</v>
      </c>
      <c r="H34" s="197"/>
      <c r="I34" s="154"/>
      <c r="J34" s="198"/>
      <c r="K34" s="199"/>
      <c r="L34" s="197">
        <v>9</v>
      </c>
      <c r="M34" s="154">
        <v>18</v>
      </c>
      <c r="N34" s="198">
        <v>6</v>
      </c>
      <c r="O34" s="199">
        <v>4</v>
      </c>
      <c r="P34" s="197"/>
      <c r="Q34" s="154"/>
      <c r="R34" s="198"/>
      <c r="S34" s="199"/>
      <c r="T34" s="197"/>
      <c r="U34" s="154"/>
      <c r="V34" s="198"/>
      <c r="W34" s="199"/>
      <c r="X34" s="163" t="s">
        <v>122</v>
      </c>
    </row>
    <row r="35" spans="1:24" ht="22.5" x14ac:dyDescent="0.25">
      <c r="A35" s="135" t="s">
        <v>72</v>
      </c>
      <c r="B35" s="238" t="s">
        <v>73</v>
      </c>
      <c r="C35" s="188">
        <f t="shared" si="7"/>
        <v>9</v>
      </c>
      <c r="D35" s="138">
        <f t="shared" si="5"/>
        <v>0</v>
      </c>
      <c r="E35" s="189">
        <f t="shared" si="6"/>
        <v>9</v>
      </c>
      <c r="F35" s="190">
        <f t="shared" si="8"/>
        <v>2</v>
      </c>
      <c r="G35" s="146">
        <f t="shared" si="9"/>
        <v>1</v>
      </c>
      <c r="H35" s="142"/>
      <c r="I35" s="138"/>
      <c r="J35" s="143"/>
      <c r="K35" s="145"/>
      <c r="L35" s="142">
        <v>9</v>
      </c>
      <c r="M35" s="138">
        <v>0</v>
      </c>
      <c r="N35" s="143">
        <v>2</v>
      </c>
      <c r="O35" s="145">
        <v>1</v>
      </c>
      <c r="P35" s="142"/>
      <c r="Q35" s="138"/>
      <c r="R35" s="143"/>
      <c r="S35" s="145"/>
      <c r="T35" s="142"/>
      <c r="U35" s="138"/>
      <c r="V35" s="143"/>
      <c r="W35" s="145"/>
      <c r="X35" s="147" t="s">
        <v>121</v>
      </c>
    </row>
    <row r="36" spans="1:24" ht="22.5" x14ac:dyDescent="0.25">
      <c r="A36" s="148" t="s">
        <v>75</v>
      </c>
      <c r="B36" s="14" t="s">
        <v>76</v>
      </c>
      <c r="C36" s="3">
        <f t="shared" si="7"/>
        <v>9</v>
      </c>
      <c r="D36" s="4">
        <f t="shared" si="5"/>
        <v>0</v>
      </c>
      <c r="E36" s="5">
        <f t="shared" si="6"/>
        <v>9</v>
      </c>
      <c r="F36" s="24">
        <f t="shared" si="8"/>
        <v>2</v>
      </c>
      <c r="G36" s="13">
        <f t="shared" si="9"/>
        <v>2</v>
      </c>
      <c r="H36" s="7"/>
      <c r="I36" s="4"/>
      <c r="J36" s="26"/>
      <c r="K36" s="12"/>
      <c r="L36" s="7"/>
      <c r="M36" s="4"/>
      <c r="N36" s="26"/>
      <c r="O36" s="12"/>
      <c r="P36" s="7"/>
      <c r="Q36" s="4"/>
      <c r="R36" s="26"/>
      <c r="S36" s="12"/>
      <c r="T36" s="7">
        <v>9</v>
      </c>
      <c r="U36" s="4">
        <v>0</v>
      </c>
      <c r="V36" s="26">
        <v>2</v>
      </c>
      <c r="W36" s="12">
        <v>2</v>
      </c>
      <c r="X36" s="150" t="s">
        <v>126</v>
      </c>
    </row>
    <row r="37" spans="1:24" x14ac:dyDescent="0.25">
      <c r="A37" s="148" t="s">
        <v>77</v>
      </c>
      <c r="B37" s="14" t="s">
        <v>78</v>
      </c>
      <c r="C37" s="3">
        <f t="shared" si="7"/>
        <v>18</v>
      </c>
      <c r="D37" s="4">
        <f t="shared" si="5"/>
        <v>0</v>
      </c>
      <c r="E37" s="5">
        <f t="shared" si="6"/>
        <v>18</v>
      </c>
      <c r="F37" s="24">
        <f t="shared" si="8"/>
        <v>4</v>
      </c>
      <c r="G37" s="13">
        <f t="shared" si="9"/>
        <v>2</v>
      </c>
      <c r="H37" s="7"/>
      <c r="I37" s="4"/>
      <c r="J37" s="26"/>
      <c r="K37" s="12"/>
      <c r="L37" s="7"/>
      <c r="M37" s="4"/>
      <c r="N37" s="26"/>
      <c r="O37" s="12"/>
      <c r="P37" s="7">
        <v>18</v>
      </c>
      <c r="Q37" s="4">
        <v>0</v>
      </c>
      <c r="R37" s="26">
        <v>4</v>
      </c>
      <c r="S37" s="12">
        <v>2</v>
      </c>
      <c r="T37" s="7"/>
      <c r="U37" s="4"/>
      <c r="V37" s="26"/>
      <c r="W37" s="12"/>
      <c r="X37" s="150" t="s">
        <v>125</v>
      </c>
    </row>
    <row r="38" spans="1:24" x14ac:dyDescent="0.25">
      <c r="A38" s="148" t="s">
        <v>79</v>
      </c>
      <c r="B38" s="14" t="s">
        <v>80</v>
      </c>
      <c r="C38" s="3">
        <f t="shared" si="7"/>
        <v>0</v>
      </c>
      <c r="D38" s="4">
        <f t="shared" si="5"/>
        <v>9</v>
      </c>
      <c r="E38" s="5">
        <f t="shared" si="6"/>
        <v>9</v>
      </c>
      <c r="F38" s="24">
        <f t="shared" si="8"/>
        <v>2</v>
      </c>
      <c r="G38" s="13">
        <f t="shared" si="9"/>
        <v>1</v>
      </c>
      <c r="H38" s="7"/>
      <c r="I38" s="4"/>
      <c r="J38" s="26"/>
      <c r="K38" s="12"/>
      <c r="L38" s="7"/>
      <c r="M38" s="4"/>
      <c r="N38" s="26"/>
      <c r="O38" s="12"/>
      <c r="P38" s="7">
        <v>0</v>
      </c>
      <c r="Q38" s="4">
        <v>9</v>
      </c>
      <c r="R38" s="26">
        <v>2</v>
      </c>
      <c r="S38" s="12">
        <v>1</v>
      </c>
      <c r="T38" s="7"/>
      <c r="U38" s="4"/>
      <c r="V38" s="26"/>
      <c r="W38" s="12"/>
      <c r="X38" s="150" t="s">
        <v>125</v>
      </c>
    </row>
    <row r="39" spans="1:24" x14ac:dyDescent="0.25">
      <c r="A39" s="148" t="s">
        <v>82</v>
      </c>
      <c r="B39" s="14" t="s">
        <v>83</v>
      </c>
      <c r="C39" s="3">
        <f t="shared" si="7"/>
        <v>9</v>
      </c>
      <c r="D39" s="4">
        <f t="shared" si="5"/>
        <v>9</v>
      </c>
      <c r="E39" s="5">
        <f t="shared" si="6"/>
        <v>18</v>
      </c>
      <c r="F39" s="24">
        <f t="shared" si="8"/>
        <v>4</v>
      </c>
      <c r="G39" s="13">
        <f t="shared" si="9"/>
        <v>2</v>
      </c>
      <c r="H39" s="7"/>
      <c r="I39" s="4"/>
      <c r="J39" s="26"/>
      <c r="K39" s="12"/>
      <c r="L39" s="7"/>
      <c r="M39" s="4"/>
      <c r="N39" s="26"/>
      <c r="O39" s="12"/>
      <c r="P39" s="7">
        <v>9</v>
      </c>
      <c r="Q39" s="4">
        <v>9</v>
      </c>
      <c r="R39" s="26">
        <v>4</v>
      </c>
      <c r="S39" s="12">
        <v>2</v>
      </c>
      <c r="T39" s="7"/>
      <c r="U39" s="4"/>
      <c r="V39" s="26"/>
      <c r="W39" s="12"/>
      <c r="X39" s="150" t="s">
        <v>129</v>
      </c>
    </row>
    <row r="40" spans="1:24" ht="22.5" x14ac:dyDescent="0.25">
      <c r="A40" s="148" t="s">
        <v>85</v>
      </c>
      <c r="B40" s="14" t="s">
        <v>86</v>
      </c>
      <c r="C40" s="3">
        <f t="shared" si="7"/>
        <v>9</v>
      </c>
      <c r="D40" s="4">
        <f t="shared" si="5"/>
        <v>9</v>
      </c>
      <c r="E40" s="5">
        <f t="shared" si="6"/>
        <v>18</v>
      </c>
      <c r="F40" s="24">
        <f t="shared" si="8"/>
        <v>4</v>
      </c>
      <c r="G40" s="13">
        <f t="shared" si="9"/>
        <v>3</v>
      </c>
      <c r="H40" s="7">
        <v>9</v>
      </c>
      <c r="I40" s="4">
        <v>9</v>
      </c>
      <c r="J40" s="26">
        <v>4</v>
      </c>
      <c r="K40" s="12">
        <v>3</v>
      </c>
      <c r="L40" s="7"/>
      <c r="M40" s="4"/>
      <c r="N40" s="26"/>
      <c r="O40" s="12"/>
      <c r="P40" s="7"/>
      <c r="Q40" s="4"/>
      <c r="R40" s="26"/>
      <c r="S40" s="12"/>
      <c r="T40" s="7"/>
      <c r="U40" s="4"/>
      <c r="V40" s="26"/>
      <c r="W40" s="12"/>
      <c r="X40" s="150" t="s">
        <v>124</v>
      </c>
    </row>
    <row r="41" spans="1:24" x14ac:dyDescent="0.25">
      <c r="A41" s="148" t="s">
        <v>87</v>
      </c>
      <c r="B41" s="2" t="s">
        <v>88</v>
      </c>
      <c r="C41" s="3">
        <f t="shared" si="7"/>
        <v>36</v>
      </c>
      <c r="D41" s="4">
        <f t="shared" si="5"/>
        <v>0</v>
      </c>
      <c r="E41" s="5">
        <f t="shared" si="6"/>
        <v>36</v>
      </c>
      <c r="F41" s="24">
        <f t="shared" si="8"/>
        <v>8</v>
      </c>
      <c r="G41" s="13">
        <f t="shared" si="9"/>
        <v>8</v>
      </c>
      <c r="H41" s="7"/>
      <c r="I41" s="4"/>
      <c r="J41" s="26"/>
      <c r="K41" s="12"/>
      <c r="L41" s="7">
        <v>18</v>
      </c>
      <c r="M41" s="4">
        <v>0</v>
      </c>
      <c r="N41" s="26">
        <v>4</v>
      </c>
      <c r="O41" s="12">
        <v>4</v>
      </c>
      <c r="P41" s="7">
        <v>18</v>
      </c>
      <c r="Q41" s="4">
        <v>0</v>
      </c>
      <c r="R41" s="26">
        <v>4</v>
      </c>
      <c r="S41" s="12">
        <v>4</v>
      </c>
      <c r="T41" s="7"/>
      <c r="U41" s="4"/>
      <c r="V41" s="26"/>
      <c r="W41" s="12"/>
      <c r="X41" s="150" t="s">
        <v>130</v>
      </c>
    </row>
    <row r="42" spans="1:24" x14ac:dyDescent="0.25">
      <c r="A42" s="148" t="s">
        <v>92</v>
      </c>
      <c r="B42" s="2" t="s">
        <v>93</v>
      </c>
      <c r="C42" s="3">
        <f t="shared" si="7"/>
        <v>0</v>
      </c>
      <c r="D42" s="4">
        <f t="shared" si="5"/>
        <v>360</v>
      </c>
      <c r="E42" s="5">
        <f t="shared" si="6"/>
        <v>360</v>
      </c>
      <c r="F42" s="24">
        <f t="shared" si="8"/>
        <v>15</v>
      </c>
      <c r="G42" s="13">
        <f t="shared" si="9"/>
        <v>9</v>
      </c>
      <c r="H42" s="7"/>
      <c r="I42" s="4">
        <v>120</v>
      </c>
      <c r="J42" s="26">
        <v>5</v>
      </c>
      <c r="K42" s="12">
        <v>3</v>
      </c>
      <c r="L42" s="7"/>
      <c r="M42" s="4">
        <v>120</v>
      </c>
      <c r="N42" s="26">
        <v>5</v>
      </c>
      <c r="O42" s="12">
        <v>3</v>
      </c>
      <c r="P42" s="7"/>
      <c r="Q42" s="4">
        <v>120</v>
      </c>
      <c r="R42" s="26">
        <v>5</v>
      </c>
      <c r="S42" s="12">
        <v>3</v>
      </c>
      <c r="T42" s="7"/>
      <c r="U42" s="4"/>
      <c r="V42" s="26"/>
      <c r="W42" s="12"/>
      <c r="X42" s="150" t="s">
        <v>131</v>
      </c>
    </row>
    <row r="43" spans="1:24" ht="15.75" thickBot="1" x14ac:dyDescent="0.3">
      <c r="A43" s="151" t="s">
        <v>95</v>
      </c>
      <c r="B43" s="195" t="s">
        <v>112</v>
      </c>
      <c r="C43" s="153">
        <f t="shared" si="7"/>
        <v>0</v>
      </c>
      <c r="D43" s="154">
        <f t="shared" si="5"/>
        <v>9</v>
      </c>
      <c r="E43" s="155">
        <f t="shared" si="6"/>
        <v>9</v>
      </c>
      <c r="F43" s="156">
        <f>J43+N43+R43+V43</f>
        <v>12</v>
      </c>
      <c r="G43" s="196">
        <f t="shared" si="9"/>
        <v>10</v>
      </c>
      <c r="H43" s="197"/>
      <c r="I43" s="154"/>
      <c r="J43" s="198"/>
      <c r="K43" s="199"/>
      <c r="L43" s="197"/>
      <c r="M43" s="154"/>
      <c r="N43" s="198"/>
      <c r="O43" s="199"/>
      <c r="P43" s="197"/>
      <c r="Q43" s="154"/>
      <c r="R43" s="198"/>
      <c r="S43" s="199"/>
      <c r="T43" s="197">
        <v>0</v>
      </c>
      <c r="U43" s="154">
        <v>9</v>
      </c>
      <c r="V43" s="198">
        <v>12</v>
      </c>
      <c r="W43" s="199">
        <v>10</v>
      </c>
      <c r="X43" s="200" t="s">
        <v>127</v>
      </c>
    </row>
    <row r="44" spans="1:24" ht="15.75" thickBot="1" x14ac:dyDescent="0.3">
      <c r="A44" s="164"/>
      <c r="B44" s="165" t="s">
        <v>97</v>
      </c>
      <c r="C44" s="166">
        <f>SUM(C27:C43)</f>
        <v>180</v>
      </c>
      <c r="D44" s="167">
        <f>SUM(D27:D43)</f>
        <v>540</v>
      </c>
      <c r="E44" s="168">
        <f>SUM(E27:E43)</f>
        <v>720</v>
      </c>
      <c r="F44" s="169">
        <f>SUM(F27:F43)</f>
        <v>107</v>
      </c>
      <c r="G44" s="170">
        <f>SUM(G27:G43)</f>
        <v>78</v>
      </c>
      <c r="H44" s="8"/>
      <c r="I44" s="8"/>
      <c r="J44" s="8"/>
      <c r="K44" s="20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236"/>
    </row>
    <row r="45" spans="1:24" ht="15.75" thickBot="1" x14ac:dyDescent="0.3">
      <c r="A45" s="272" t="s">
        <v>98</v>
      </c>
      <c r="B45" s="27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239"/>
    </row>
    <row r="46" spans="1:24" ht="22.5" x14ac:dyDescent="0.25">
      <c r="A46" s="135" t="s">
        <v>99</v>
      </c>
      <c r="B46" s="201" t="s">
        <v>100</v>
      </c>
      <c r="C46" s="188">
        <f>SUM(H46,L46,P46,T46)</f>
        <v>0</v>
      </c>
      <c r="D46" s="138">
        <f>SUM(I46+M46+Q46+U46)</f>
        <v>18</v>
      </c>
      <c r="E46" s="189">
        <f>SUM(C46:D46)</f>
        <v>18</v>
      </c>
      <c r="F46" s="190">
        <f>J46+N46+R46+V46</f>
        <v>4</v>
      </c>
      <c r="G46" s="146">
        <f>SUM(K46,O46,S46,W46)</f>
        <v>3</v>
      </c>
      <c r="H46" s="142">
        <v>0</v>
      </c>
      <c r="I46" s="138">
        <v>18</v>
      </c>
      <c r="J46" s="143">
        <v>4</v>
      </c>
      <c r="K46" s="146">
        <v>3</v>
      </c>
      <c r="L46" s="142"/>
      <c r="M46" s="138"/>
      <c r="N46" s="143"/>
      <c r="O46" s="146"/>
      <c r="P46" s="142"/>
      <c r="Q46" s="138"/>
      <c r="R46" s="143"/>
      <c r="S46" s="146"/>
      <c r="T46" s="142"/>
      <c r="U46" s="138"/>
      <c r="V46" s="143"/>
      <c r="W46" s="146"/>
      <c r="X46" s="147" t="s">
        <v>124</v>
      </c>
    </row>
    <row r="47" spans="1:24" ht="22.5" x14ac:dyDescent="0.25">
      <c r="A47" s="148" t="s">
        <v>101</v>
      </c>
      <c r="B47" s="21" t="s">
        <v>102</v>
      </c>
      <c r="C47" s="3">
        <f>SUM(H47,L47,P47,T47)</f>
        <v>0</v>
      </c>
      <c r="D47" s="4">
        <f>SUM(I47+M47+Q47+U47)</f>
        <v>18</v>
      </c>
      <c r="E47" s="5">
        <f>SUM(C47:D47)</f>
        <v>18</v>
      </c>
      <c r="F47" s="24">
        <f t="shared" ref="F47:F48" si="10">J47+N47+R47+V47</f>
        <v>4</v>
      </c>
      <c r="G47" s="13">
        <f>SUM(K47,O47,S47,W47)</f>
        <v>1</v>
      </c>
      <c r="H47" s="7"/>
      <c r="I47" s="4"/>
      <c r="J47" s="26"/>
      <c r="K47" s="13"/>
      <c r="L47" s="7">
        <v>0</v>
      </c>
      <c r="M47" s="4">
        <v>18</v>
      </c>
      <c r="N47" s="26">
        <v>4</v>
      </c>
      <c r="O47" s="13">
        <v>1</v>
      </c>
      <c r="P47" s="7"/>
      <c r="Q47" s="4"/>
      <c r="R47" s="26"/>
      <c r="S47" s="13"/>
      <c r="T47" s="7"/>
      <c r="U47" s="4"/>
      <c r="V47" s="26"/>
      <c r="W47" s="13"/>
      <c r="X47" s="150" t="s">
        <v>121</v>
      </c>
    </row>
    <row r="48" spans="1:24" ht="22.5" x14ac:dyDescent="0.25">
      <c r="A48" s="148" t="s">
        <v>103</v>
      </c>
      <c r="B48" s="21" t="s">
        <v>116</v>
      </c>
      <c r="C48" s="3">
        <f>SUM(H48,L48,P48,T48)</f>
        <v>0</v>
      </c>
      <c r="D48" s="4">
        <f>SUM(I48+M48+Q48+U48)</f>
        <v>18</v>
      </c>
      <c r="E48" s="5">
        <f>SUM(C48:D48)</f>
        <v>18</v>
      </c>
      <c r="F48" s="24">
        <f t="shared" si="10"/>
        <v>4</v>
      </c>
      <c r="G48" s="13">
        <f>SUM(K48,O48,S48,W48)</f>
        <v>1</v>
      </c>
      <c r="H48" s="7"/>
      <c r="I48" s="4"/>
      <c r="J48" s="26"/>
      <c r="K48" s="13"/>
      <c r="L48" s="7"/>
      <c r="M48" s="4"/>
      <c r="N48" s="26"/>
      <c r="O48" s="13"/>
      <c r="P48" s="7">
        <v>0</v>
      </c>
      <c r="Q48" s="4">
        <v>18</v>
      </c>
      <c r="R48" s="26">
        <v>4</v>
      </c>
      <c r="S48" s="13">
        <v>1</v>
      </c>
      <c r="T48" s="7"/>
      <c r="U48" s="4"/>
      <c r="V48" s="26"/>
      <c r="W48" s="13"/>
      <c r="X48" s="150" t="s">
        <v>125</v>
      </c>
    </row>
    <row r="49" spans="1:24" ht="23.25" thickBot="1" x14ac:dyDescent="0.3">
      <c r="A49" s="151" t="s">
        <v>105</v>
      </c>
      <c r="B49" s="202" t="s">
        <v>117</v>
      </c>
      <c r="C49" s="153">
        <f>SUM(H49,L49,P49,T49)</f>
        <v>0</v>
      </c>
      <c r="D49" s="154">
        <f>SUM(I49+M49+Q49+U49)</f>
        <v>18</v>
      </c>
      <c r="E49" s="155">
        <f>SUM(C49:D49)</f>
        <v>18</v>
      </c>
      <c r="F49" s="156">
        <f>J49+N49+R49+V49</f>
        <v>4</v>
      </c>
      <c r="G49" s="196">
        <f>SUM(K49,O49,S49,W49)</f>
        <v>2</v>
      </c>
      <c r="H49" s="197"/>
      <c r="I49" s="154"/>
      <c r="J49" s="198"/>
      <c r="K49" s="196"/>
      <c r="L49" s="197"/>
      <c r="M49" s="154"/>
      <c r="N49" s="198"/>
      <c r="O49" s="196"/>
      <c r="P49" s="197"/>
      <c r="Q49" s="154"/>
      <c r="R49" s="198"/>
      <c r="S49" s="196"/>
      <c r="T49" s="197">
        <v>0</v>
      </c>
      <c r="U49" s="154">
        <v>18</v>
      </c>
      <c r="V49" s="198">
        <v>4</v>
      </c>
      <c r="W49" s="196">
        <v>2</v>
      </c>
      <c r="X49" s="163" t="s">
        <v>126</v>
      </c>
    </row>
    <row r="50" spans="1:24" ht="19.5" customHeight="1" thickBot="1" x14ac:dyDescent="0.3">
      <c r="A50" s="240"/>
      <c r="B50" s="208" t="s">
        <v>107</v>
      </c>
      <c r="C50" s="203">
        <f>SUM(C46:C49)</f>
        <v>0</v>
      </c>
      <c r="D50" s="204">
        <f>SUM(D46:D49)</f>
        <v>72</v>
      </c>
      <c r="E50" s="205">
        <f>SUM(E46:E49)</f>
        <v>72</v>
      </c>
      <c r="F50" s="206">
        <f>SUM(F46:F49)</f>
        <v>16</v>
      </c>
      <c r="G50" s="207">
        <f>SUM(G46:G49)</f>
        <v>7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241"/>
    </row>
    <row r="51" spans="1:24" ht="20.25" customHeight="1" thickBot="1" x14ac:dyDescent="0.3">
      <c r="A51" s="209"/>
      <c r="B51" s="210" t="s">
        <v>109</v>
      </c>
      <c r="C51" s="211">
        <f>SUM(C13,C25,C44,C50)-C42</f>
        <v>279</v>
      </c>
      <c r="D51" s="212">
        <f>SUM(D13,D25,D44,D50)-D42</f>
        <v>402</v>
      </c>
      <c r="E51" s="212">
        <f>SUM(E13,E25,E44,E50)-E42</f>
        <v>681</v>
      </c>
      <c r="F51" s="213">
        <f>F50+F44+F25+F13-F42</f>
        <v>162</v>
      </c>
      <c r="G51" s="214">
        <f>SUM(G13,G25,G44,G50)-G42</f>
        <v>111</v>
      </c>
      <c r="H51" s="215">
        <f t="shared" ref="H51:W51" si="11">SUM(H12:H50)-H42</f>
        <v>45</v>
      </c>
      <c r="I51" s="216">
        <f t="shared" si="11"/>
        <v>108</v>
      </c>
      <c r="J51" s="217">
        <f t="shared" si="11"/>
        <v>34</v>
      </c>
      <c r="K51" s="218">
        <f t="shared" si="11"/>
        <v>27</v>
      </c>
      <c r="L51" s="215">
        <f t="shared" si="11"/>
        <v>99</v>
      </c>
      <c r="M51" s="216">
        <f t="shared" si="11"/>
        <v>105</v>
      </c>
      <c r="N51" s="217">
        <f t="shared" si="11"/>
        <v>44</v>
      </c>
      <c r="O51" s="218">
        <f t="shared" si="11"/>
        <v>27</v>
      </c>
      <c r="P51" s="215">
        <f t="shared" si="11"/>
        <v>99</v>
      </c>
      <c r="Q51" s="216">
        <f t="shared" si="11"/>
        <v>117</v>
      </c>
      <c r="R51" s="217">
        <f t="shared" si="11"/>
        <v>48</v>
      </c>
      <c r="S51" s="218">
        <f t="shared" si="11"/>
        <v>27</v>
      </c>
      <c r="T51" s="215">
        <f t="shared" si="11"/>
        <v>36</v>
      </c>
      <c r="U51" s="216">
        <f t="shared" si="11"/>
        <v>72</v>
      </c>
      <c r="V51" s="217">
        <f t="shared" si="11"/>
        <v>36</v>
      </c>
      <c r="W51" s="218">
        <f t="shared" si="11"/>
        <v>30</v>
      </c>
      <c r="X51" s="219"/>
    </row>
    <row r="52" spans="1:24" ht="18" customHeight="1" thickTop="1" x14ac:dyDescent="0.25">
      <c r="A52" s="220"/>
      <c r="B52" s="22" t="s">
        <v>110</v>
      </c>
      <c r="C52" s="133">
        <f>C13+C25+C44+C50</f>
        <v>279</v>
      </c>
      <c r="D52" s="133">
        <f>D13+D25+D44+D50</f>
        <v>762</v>
      </c>
      <c r="E52" s="133">
        <f>E13+E25+E44+E50</f>
        <v>1041</v>
      </c>
      <c r="F52" s="134">
        <f>F50+F44+F25+F13</f>
        <v>177</v>
      </c>
      <c r="G52" s="133">
        <f>G13+G25+G44+G50</f>
        <v>120</v>
      </c>
      <c r="H52" s="23">
        <f>SUM(H12:H49)</f>
        <v>45</v>
      </c>
      <c r="I52" s="23">
        <f t="shared" ref="I52:W52" si="12">SUM(I12:I49)</f>
        <v>228</v>
      </c>
      <c r="J52" s="28">
        <f t="shared" si="12"/>
        <v>39</v>
      </c>
      <c r="K52" s="23">
        <f t="shared" si="12"/>
        <v>30</v>
      </c>
      <c r="L52" s="23">
        <f>SUM(L12:L49)</f>
        <v>99</v>
      </c>
      <c r="M52" s="23">
        <f t="shared" si="12"/>
        <v>225</v>
      </c>
      <c r="N52" s="28">
        <f t="shared" si="12"/>
        <v>49</v>
      </c>
      <c r="O52" s="23">
        <f t="shared" si="12"/>
        <v>30</v>
      </c>
      <c r="P52" s="23">
        <f>SUM(P12:P49)</f>
        <v>99</v>
      </c>
      <c r="Q52" s="23">
        <f t="shared" si="12"/>
        <v>237</v>
      </c>
      <c r="R52" s="28">
        <f t="shared" si="12"/>
        <v>53</v>
      </c>
      <c r="S52" s="23">
        <f t="shared" si="12"/>
        <v>30</v>
      </c>
      <c r="T52" s="23">
        <f>SUM(T12:T49)</f>
        <v>36</v>
      </c>
      <c r="U52" s="23">
        <f t="shared" si="12"/>
        <v>72</v>
      </c>
      <c r="V52" s="28">
        <f t="shared" si="12"/>
        <v>36</v>
      </c>
      <c r="W52" s="23">
        <f t="shared" si="12"/>
        <v>30</v>
      </c>
      <c r="X52" s="221"/>
    </row>
    <row r="53" spans="1:24" ht="18.75" customHeight="1" thickBot="1" x14ac:dyDescent="0.3">
      <c r="A53" s="222"/>
      <c r="B53" s="277" t="s">
        <v>113</v>
      </c>
      <c r="C53" s="278"/>
      <c r="D53" s="278"/>
      <c r="E53" s="278"/>
      <c r="F53" s="278"/>
      <c r="G53" s="279"/>
      <c r="H53" s="280">
        <f>H51+I51+J51</f>
        <v>187</v>
      </c>
      <c r="I53" s="281"/>
      <c r="J53" s="223"/>
      <c r="K53" s="223"/>
      <c r="L53" s="280">
        <f>L51+M51+N51</f>
        <v>248</v>
      </c>
      <c r="M53" s="281"/>
      <c r="N53" s="223"/>
      <c r="O53" s="223"/>
      <c r="P53" s="280">
        <f>P51+Q51+R51</f>
        <v>264</v>
      </c>
      <c r="Q53" s="281"/>
      <c r="R53" s="223"/>
      <c r="S53" s="223"/>
      <c r="T53" s="280">
        <f>T51+U51+V51</f>
        <v>144</v>
      </c>
      <c r="U53" s="281"/>
      <c r="V53" s="223"/>
      <c r="W53" s="223"/>
      <c r="X53" s="224">
        <f>SUM(H53,L53,P53,T53)</f>
        <v>843</v>
      </c>
    </row>
    <row r="54" spans="1:24" ht="15.75" thickBot="1" x14ac:dyDescent="0.3">
      <c r="A54" s="225"/>
      <c r="B54" s="274" t="s">
        <v>114</v>
      </c>
      <c r="C54" s="275"/>
      <c r="D54" s="275"/>
      <c r="E54" s="275"/>
      <c r="F54" s="275"/>
      <c r="G54" s="276"/>
      <c r="H54" s="268">
        <f>H52+I52+J52</f>
        <v>312</v>
      </c>
      <c r="I54" s="269"/>
      <c r="J54" s="226"/>
      <c r="K54" s="227"/>
      <c r="L54" s="268">
        <f>L52+M52+N52</f>
        <v>373</v>
      </c>
      <c r="M54" s="269"/>
      <c r="N54" s="226"/>
      <c r="O54" s="227"/>
      <c r="P54" s="268">
        <f>P52+Q52+R52</f>
        <v>389</v>
      </c>
      <c r="Q54" s="269"/>
      <c r="R54" s="226"/>
      <c r="S54" s="227"/>
      <c r="T54" s="268">
        <f>T52+U52+V52</f>
        <v>144</v>
      </c>
      <c r="U54" s="269"/>
      <c r="V54" s="226"/>
      <c r="W54" s="227"/>
      <c r="X54" s="228">
        <f>SUM(H54,L54,P54,T54)</f>
        <v>1218</v>
      </c>
    </row>
    <row r="55" spans="1:24" x14ac:dyDescent="0.25">
      <c r="A55" s="242"/>
      <c r="B55" s="243"/>
      <c r="C55" s="243"/>
      <c r="D55" s="243"/>
      <c r="E55" s="243"/>
      <c r="F55" s="243"/>
      <c r="G55" s="243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44"/>
    </row>
  </sheetData>
  <mergeCells count="31">
    <mergeCell ref="T9:W9"/>
    <mergeCell ref="L54:M54"/>
    <mergeCell ref="P54:Q54"/>
    <mergeCell ref="T54:U54"/>
    <mergeCell ref="A11:B11"/>
    <mergeCell ref="A14:B14"/>
    <mergeCell ref="A26:B26"/>
    <mergeCell ref="A45:B45"/>
    <mergeCell ref="B54:G54"/>
    <mergeCell ref="H54:I54"/>
    <mergeCell ref="B53:G53"/>
    <mergeCell ref="H53:I53"/>
    <mergeCell ref="L53:M53"/>
    <mergeCell ref="P53:Q53"/>
    <mergeCell ref="T53:U53"/>
    <mergeCell ref="P3:X3"/>
    <mergeCell ref="A4:X4"/>
    <mergeCell ref="A5:X5"/>
    <mergeCell ref="A6:X6"/>
    <mergeCell ref="A8:A10"/>
    <mergeCell ref="B8:B10"/>
    <mergeCell ref="C8:G8"/>
    <mergeCell ref="H8:K8"/>
    <mergeCell ref="L8:O8"/>
    <mergeCell ref="P8:S8"/>
    <mergeCell ref="T8:W8"/>
    <mergeCell ref="X8:X10"/>
    <mergeCell ref="C9:G9"/>
    <mergeCell ref="H9:K9"/>
    <mergeCell ref="L9:O9"/>
    <mergeCell ref="P9:S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tabSelected="1" workbookViewId="0">
      <selection activeCell="AB20" sqref="AB20"/>
    </sheetView>
  </sheetViews>
  <sheetFormatPr defaultRowHeight="15" x14ac:dyDescent="0.25"/>
  <cols>
    <col min="1" max="1" width="3.42578125" customWidth="1"/>
    <col min="2" max="2" width="28.42578125" customWidth="1"/>
    <col min="3" max="3" width="5.5703125" customWidth="1"/>
    <col min="4" max="4" width="5.140625" customWidth="1"/>
    <col min="5" max="6" width="4.7109375" customWidth="1"/>
    <col min="7" max="7" width="4.140625" customWidth="1"/>
    <col min="8" max="23" width="3.7109375" customWidth="1"/>
    <col min="24" max="24" width="8" customWidth="1"/>
  </cols>
  <sheetData>
    <row r="1" spans="1:24" x14ac:dyDescent="0.25">
      <c r="A1" s="291" t="s">
        <v>0</v>
      </c>
      <c r="B1" s="291" t="s">
        <v>1</v>
      </c>
      <c r="C1" s="293" t="s">
        <v>2</v>
      </c>
      <c r="D1" s="293"/>
      <c r="E1" s="293"/>
      <c r="F1" s="293"/>
      <c r="G1" s="293"/>
      <c r="H1" s="287" t="s">
        <v>3</v>
      </c>
      <c r="I1" s="287"/>
      <c r="J1" s="287"/>
      <c r="K1" s="287"/>
      <c r="L1" s="287" t="s">
        <v>4</v>
      </c>
      <c r="M1" s="287"/>
      <c r="N1" s="287"/>
      <c r="O1" s="287"/>
      <c r="P1" s="287" t="s">
        <v>5</v>
      </c>
      <c r="Q1" s="287"/>
      <c r="R1" s="287"/>
      <c r="S1" s="287"/>
      <c r="T1" s="287" t="s">
        <v>6</v>
      </c>
      <c r="U1" s="287"/>
      <c r="V1" s="287"/>
      <c r="W1" s="287"/>
      <c r="X1" s="288" t="s">
        <v>7</v>
      </c>
    </row>
    <row r="2" spans="1:24" ht="15.75" thickBot="1" x14ac:dyDescent="0.3">
      <c r="A2" s="291"/>
      <c r="B2" s="291"/>
      <c r="C2" s="289" t="s">
        <v>8</v>
      </c>
      <c r="D2" s="289"/>
      <c r="E2" s="289"/>
      <c r="F2" s="289"/>
      <c r="G2" s="289"/>
      <c r="H2" s="290">
        <v>15</v>
      </c>
      <c r="I2" s="290"/>
      <c r="J2" s="290"/>
      <c r="K2" s="290"/>
      <c r="L2" s="290">
        <v>15</v>
      </c>
      <c r="M2" s="290"/>
      <c r="N2" s="290"/>
      <c r="O2" s="290"/>
      <c r="P2" s="290">
        <v>15</v>
      </c>
      <c r="Q2" s="290"/>
      <c r="R2" s="290"/>
      <c r="S2" s="290"/>
      <c r="T2" s="290">
        <v>15</v>
      </c>
      <c r="U2" s="290"/>
      <c r="V2" s="290"/>
      <c r="W2" s="290"/>
      <c r="X2" s="288"/>
    </row>
    <row r="3" spans="1:24" ht="15.75" thickBot="1" x14ac:dyDescent="0.3">
      <c r="A3" s="291"/>
      <c r="B3" s="292"/>
      <c r="C3" s="37" t="s">
        <v>9</v>
      </c>
      <c r="D3" s="38" t="s">
        <v>10</v>
      </c>
      <c r="E3" s="39" t="s">
        <v>11</v>
      </c>
      <c r="F3" s="40" t="s">
        <v>111</v>
      </c>
      <c r="G3" s="41" t="s">
        <v>12</v>
      </c>
      <c r="H3" s="42" t="s">
        <v>13</v>
      </c>
      <c r="I3" s="38" t="s">
        <v>10</v>
      </c>
      <c r="J3" s="40" t="s">
        <v>111</v>
      </c>
      <c r="K3" s="41" t="s">
        <v>12</v>
      </c>
      <c r="L3" s="42" t="s">
        <v>13</v>
      </c>
      <c r="M3" s="38" t="s">
        <v>10</v>
      </c>
      <c r="N3" s="40" t="s">
        <v>111</v>
      </c>
      <c r="O3" s="41" t="s">
        <v>12</v>
      </c>
      <c r="P3" s="42" t="s">
        <v>13</v>
      </c>
      <c r="Q3" s="38" t="s">
        <v>10</v>
      </c>
      <c r="R3" s="40" t="s">
        <v>111</v>
      </c>
      <c r="S3" s="41" t="s">
        <v>12</v>
      </c>
      <c r="T3" s="42" t="s">
        <v>13</v>
      </c>
      <c r="U3" s="38" t="s">
        <v>10</v>
      </c>
      <c r="V3" s="40" t="s">
        <v>111</v>
      </c>
      <c r="W3" s="41" t="s">
        <v>12</v>
      </c>
      <c r="X3" s="288"/>
    </row>
    <row r="4" spans="1:24" x14ac:dyDescent="0.25">
      <c r="A4" s="283" t="s">
        <v>14</v>
      </c>
      <c r="B4" s="28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</row>
    <row r="5" spans="1:24" ht="15.75" thickBot="1" x14ac:dyDescent="0.3">
      <c r="A5" s="45" t="s">
        <v>15</v>
      </c>
      <c r="B5" s="46" t="s">
        <v>16</v>
      </c>
      <c r="C5" s="47">
        <f>SUM(H5+L5+P5+T5)</f>
        <v>0</v>
      </c>
      <c r="D5" s="48">
        <f>SUM(I5+M5+Q5+U5)</f>
        <v>90</v>
      </c>
      <c r="E5" s="49">
        <f>SUM(C5:D5)</f>
        <v>90</v>
      </c>
      <c r="F5" s="50">
        <f>J5+N5+R5+V5</f>
        <v>24</v>
      </c>
      <c r="G5" s="51">
        <f>K5+O5+S5+W5</f>
        <v>6</v>
      </c>
      <c r="H5" s="52">
        <v>0</v>
      </c>
      <c r="I5" s="53">
        <v>30</v>
      </c>
      <c r="J5" s="54">
        <v>8</v>
      </c>
      <c r="K5" s="55">
        <v>2</v>
      </c>
      <c r="L5" s="56">
        <v>0</v>
      </c>
      <c r="M5" s="48">
        <v>30</v>
      </c>
      <c r="N5" s="57">
        <v>8</v>
      </c>
      <c r="O5" s="51">
        <v>2</v>
      </c>
      <c r="P5" s="52">
        <v>0</v>
      </c>
      <c r="Q5" s="53">
        <v>30</v>
      </c>
      <c r="R5" s="54">
        <v>8</v>
      </c>
      <c r="S5" s="55">
        <v>2</v>
      </c>
      <c r="T5" s="56"/>
      <c r="U5" s="48"/>
      <c r="V5" s="57"/>
      <c r="W5" s="58"/>
      <c r="X5" s="59" t="s">
        <v>17</v>
      </c>
    </row>
    <row r="6" spans="1:24" ht="15.6" thickTop="1" thickBot="1" x14ac:dyDescent="0.35">
      <c r="A6" s="60"/>
      <c r="B6" s="107" t="s">
        <v>18</v>
      </c>
      <c r="C6" s="108">
        <f>SUM(C5:C5)</f>
        <v>0</v>
      </c>
      <c r="D6" s="109">
        <f>SUM(D5:D5)</f>
        <v>90</v>
      </c>
      <c r="E6" s="110">
        <f>SUM(E5:E5)</f>
        <v>90</v>
      </c>
      <c r="F6" s="111">
        <f>SUM(F5)</f>
        <v>24</v>
      </c>
      <c r="G6" s="112">
        <f>SUM(G5:G5)</f>
        <v>6</v>
      </c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3"/>
    </row>
    <row r="7" spans="1:24" thickTop="1" x14ac:dyDescent="0.3">
      <c r="A7" s="283" t="s">
        <v>19</v>
      </c>
      <c r="B7" s="28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5"/>
    </row>
    <row r="8" spans="1:24" ht="14.45" x14ac:dyDescent="0.3">
      <c r="A8" s="45" t="s">
        <v>20</v>
      </c>
      <c r="B8" s="46" t="s">
        <v>21</v>
      </c>
      <c r="C8" s="66">
        <f>SUM(H8,L8,P8,T8)</f>
        <v>30</v>
      </c>
      <c r="D8" s="48">
        <f t="shared" ref="D8:D17" si="0">SUM(I8+M8+Q8+U8)</f>
        <v>30</v>
      </c>
      <c r="E8" s="67">
        <f>SUM(C8:D8)</f>
        <v>60</v>
      </c>
      <c r="F8" s="68">
        <f>J8+N8+R8+V8</f>
        <v>14</v>
      </c>
      <c r="G8" s="51">
        <f>K8+O8+S8+W8</f>
        <v>5</v>
      </c>
      <c r="H8" s="56"/>
      <c r="I8" s="48"/>
      <c r="J8" s="57"/>
      <c r="K8" s="69"/>
      <c r="L8" s="56">
        <v>15</v>
      </c>
      <c r="M8" s="48">
        <v>0</v>
      </c>
      <c r="N8" s="57">
        <v>4</v>
      </c>
      <c r="O8" s="69">
        <v>1</v>
      </c>
      <c r="P8" s="56">
        <v>15</v>
      </c>
      <c r="Q8" s="48">
        <v>30</v>
      </c>
      <c r="R8" s="57">
        <v>10</v>
      </c>
      <c r="S8" s="69">
        <v>4</v>
      </c>
      <c r="T8" s="56"/>
      <c r="U8" s="48"/>
      <c r="V8" s="57"/>
      <c r="W8" s="51"/>
      <c r="X8" s="70" t="s">
        <v>22</v>
      </c>
    </row>
    <row r="9" spans="1:24" ht="14.45" x14ac:dyDescent="0.3">
      <c r="A9" s="45" t="s">
        <v>23</v>
      </c>
      <c r="B9" s="46" t="s">
        <v>24</v>
      </c>
      <c r="C9" s="66">
        <f t="shared" ref="C9:C17" si="1">SUM(H9,L9,P9,T9)</f>
        <v>15</v>
      </c>
      <c r="D9" s="48">
        <f t="shared" si="0"/>
        <v>0</v>
      </c>
      <c r="E9" s="67">
        <f t="shared" ref="E9:E17" si="2">SUM(C9:D9)</f>
        <v>15</v>
      </c>
      <c r="F9" s="68">
        <f t="shared" ref="F9:G17" si="3">J9+N9+R9+V9</f>
        <v>4</v>
      </c>
      <c r="G9" s="51">
        <f t="shared" si="3"/>
        <v>1</v>
      </c>
      <c r="H9" s="56"/>
      <c r="I9" s="48"/>
      <c r="J9" s="57"/>
      <c r="K9" s="69"/>
      <c r="L9" s="56">
        <v>15</v>
      </c>
      <c r="M9" s="48">
        <v>0</v>
      </c>
      <c r="N9" s="57">
        <v>4</v>
      </c>
      <c r="O9" s="69">
        <v>1</v>
      </c>
      <c r="P9" s="56"/>
      <c r="Q9" s="48"/>
      <c r="R9" s="57"/>
      <c r="S9" s="69"/>
      <c r="T9" s="56"/>
      <c r="U9" s="48"/>
      <c r="V9" s="57"/>
      <c r="W9" s="51"/>
      <c r="X9" s="70" t="s">
        <v>25</v>
      </c>
    </row>
    <row r="10" spans="1:24" ht="14.45" x14ac:dyDescent="0.3">
      <c r="A10" s="45" t="s">
        <v>26</v>
      </c>
      <c r="B10" s="46" t="s">
        <v>27</v>
      </c>
      <c r="C10" s="66">
        <f t="shared" si="1"/>
        <v>15</v>
      </c>
      <c r="D10" s="48">
        <f t="shared" si="0"/>
        <v>40</v>
      </c>
      <c r="E10" s="67">
        <f t="shared" si="2"/>
        <v>55</v>
      </c>
      <c r="F10" s="68">
        <f t="shared" si="3"/>
        <v>10</v>
      </c>
      <c r="G10" s="51">
        <f t="shared" si="3"/>
        <v>4</v>
      </c>
      <c r="H10" s="56"/>
      <c r="I10" s="48"/>
      <c r="J10" s="57"/>
      <c r="K10" s="69"/>
      <c r="L10" s="56">
        <v>15</v>
      </c>
      <c r="M10" s="48">
        <v>40</v>
      </c>
      <c r="N10" s="57">
        <v>10</v>
      </c>
      <c r="O10" s="69">
        <v>4</v>
      </c>
      <c r="P10" s="56"/>
      <c r="Q10" s="48"/>
      <c r="R10" s="57"/>
      <c r="S10" s="69"/>
      <c r="T10" s="56"/>
      <c r="U10" s="48"/>
      <c r="V10" s="57"/>
      <c r="W10" s="51"/>
      <c r="X10" s="70" t="s">
        <v>28</v>
      </c>
    </row>
    <row r="11" spans="1:24" ht="14.45" x14ac:dyDescent="0.3">
      <c r="A11" s="45" t="s">
        <v>29</v>
      </c>
      <c r="B11" s="21" t="s">
        <v>30</v>
      </c>
      <c r="C11" s="66">
        <f t="shared" si="1"/>
        <v>15</v>
      </c>
      <c r="D11" s="48">
        <f t="shared" si="0"/>
        <v>30</v>
      </c>
      <c r="E11" s="67">
        <f t="shared" si="2"/>
        <v>45</v>
      </c>
      <c r="F11" s="68">
        <f t="shared" si="3"/>
        <v>10</v>
      </c>
      <c r="G11" s="51">
        <f t="shared" si="3"/>
        <v>5</v>
      </c>
      <c r="H11" s="56">
        <v>15</v>
      </c>
      <c r="I11" s="48">
        <v>30</v>
      </c>
      <c r="J11" s="57">
        <v>10</v>
      </c>
      <c r="K11" s="69">
        <v>5</v>
      </c>
      <c r="L11" s="56"/>
      <c r="M11" s="48"/>
      <c r="N11" s="57"/>
      <c r="O11" s="69"/>
      <c r="P11" s="56"/>
      <c r="Q11" s="48"/>
      <c r="R11" s="57"/>
      <c r="S11" s="69"/>
      <c r="T11" s="56"/>
      <c r="U11" s="48"/>
      <c r="V11" s="57"/>
      <c r="W11" s="51"/>
      <c r="X11" s="70" t="s">
        <v>31</v>
      </c>
    </row>
    <row r="12" spans="1:24" ht="14.45" x14ac:dyDescent="0.3">
      <c r="A12" s="45" t="s">
        <v>32</v>
      </c>
      <c r="B12" s="46" t="s">
        <v>33</v>
      </c>
      <c r="C12" s="66">
        <f t="shared" si="1"/>
        <v>15</v>
      </c>
      <c r="D12" s="48">
        <f t="shared" si="0"/>
        <v>15</v>
      </c>
      <c r="E12" s="67">
        <f t="shared" si="2"/>
        <v>30</v>
      </c>
      <c r="F12" s="68">
        <f t="shared" si="3"/>
        <v>8</v>
      </c>
      <c r="G12" s="51">
        <f t="shared" si="3"/>
        <v>3</v>
      </c>
      <c r="H12" s="56"/>
      <c r="I12" s="48"/>
      <c r="J12" s="57"/>
      <c r="K12" s="69"/>
      <c r="L12" s="56">
        <v>15</v>
      </c>
      <c r="M12" s="48">
        <v>15</v>
      </c>
      <c r="N12" s="57">
        <v>8</v>
      </c>
      <c r="O12" s="69">
        <v>3</v>
      </c>
      <c r="P12" s="56"/>
      <c r="Q12" s="48"/>
      <c r="R12" s="57"/>
      <c r="S12" s="69"/>
      <c r="T12" s="56"/>
      <c r="U12" s="48"/>
      <c r="V12" s="57"/>
      <c r="W12" s="51"/>
      <c r="X12" s="70" t="s">
        <v>34</v>
      </c>
    </row>
    <row r="13" spans="1:24" ht="14.45" x14ac:dyDescent="0.3">
      <c r="A13" s="45" t="s">
        <v>35</v>
      </c>
      <c r="B13" s="46" t="s">
        <v>36</v>
      </c>
      <c r="C13" s="66">
        <f t="shared" si="1"/>
        <v>15</v>
      </c>
      <c r="D13" s="48">
        <f t="shared" si="0"/>
        <v>15</v>
      </c>
      <c r="E13" s="67">
        <f t="shared" si="2"/>
        <v>30</v>
      </c>
      <c r="F13" s="68">
        <f t="shared" si="3"/>
        <v>8</v>
      </c>
      <c r="G13" s="51">
        <f t="shared" si="3"/>
        <v>3</v>
      </c>
      <c r="H13" s="56">
        <v>15</v>
      </c>
      <c r="I13" s="48">
        <v>15</v>
      </c>
      <c r="J13" s="57">
        <v>8</v>
      </c>
      <c r="K13" s="69">
        <v>3</v>
      </c>
      <c r="L13" s="56"/>
      <c r="M13" s="48"/>
      <c r="N13" s="57"/>
      <c r="O13" s="69"/>
      <c r="P13" s="56"/>
      <c r="Q13" s="48"/>
      <c r="R13" s="57"/>
      <c r="S13" s="69"/>
      <c r="T13" s="56"/>
      <c r="U13" s="48"/>
      <c r="V13" s="57"/>
      <c r="W13" s="51"/>
      <c r="X13" s="70" t="s">
        <v>37</v>
      </c>
    </row>
    <row r="14" spans="1:24" ht="20.45" x14ac:dyDescent="0.3">
      <c r="A14" s="45" t="s">
        <v>38</v>
      </c>
      <c r="B14" s="21" t="s">
        <v>39</v>
      </c>
      <c r="C14" s="66">
        <f t="shared" si="1"/>
        <v>15</v>
      </c>
      <c r="D14" s="48">
        <f t="shared" si="0"/>
        <v>15</v>
      </c>
      <c r="E14" s="67">
        <f t="shared" si="2"/>
        <v>30</v>
      </c>
      <c r="F14" s="68">
        <f t="shared" si="3"/>
        <v>8</v>
      </c>
      <c r="G14" s="51">
        <f t="shared" si="3"/>
        <v>3</v>
      </c>
      <c r="H14" s="56"/>
      <c r="I14" s="48"/>
      <c r="J14" s="57"/>
      <c r="K14" s="69"/>
      <c r="L14" s="56"/>
      <c r="M14" s="48"/>
      <c r="N14" s="57"/>
      <c r="O14" s="69"/>
      <c r="P14" s="56">
        <v>15</v>
      </c>
      <c r="Q14" s="48">
        <v>15</v>
      </c>
      <c r="R14" s="57">
        <v>8</v>
      </c>
      <c r="S14" s="69">
        <v>3</v>
      </c>
      <c r="T14" s="56"/>
      <c r="U14" s="48"/>
      <c r="V14" s="57"/>
      <c r="W14" s="51"/>
      <c r="X14" s="70" t="s">
        <v>40</v>
      </c>
    </row>
    <row r="15" spans="1:24" ht="14.45" x14ac:dyDescent="0.3">
      <c r="A15" s="45" t="s">
        <v>41</v>
      </c>
      <c r="B15" s="46" t="s">
        <v>42</v>
      </c>
      <c r="C15" s="66">
        <f t="shared" si="1"/>
        <v>15</v>
      </c>
      <c r="D15" s="48">
        <f t="shared" si="0"/>
        <v>15</v>
      </c>
      <c r="E15" s="67">
        <f t="shared" si="2"/>
        <v>30</v>
      </c>
      <c r="F15" s="68">
        <f t="shared" si="3"/>
        <v>8</v>
      </c>
      <c r="G15" s="51">
        <f t="shared" si="3"/>
        <v>3</v>
      </c>
      <c r="H15" s="56"/>
      <c r="I15" s="48"/>
      <c r="J15" s="57"/>
      <c r="K15" s="69"/>
      <c r="L15" s="56">
        <v>15</v>
      </c>
      <c r="M15" s="48">
        <v>15</v>
      </c>
      <c r="N15" s="57">
        <v>8</v>
      </c>
      <c r="O15" s="69">
        <v>3</v>
      </c>
      <c r="P15" s="56"/>
      <c r="Q15" s="48"/>
      <c r="R15" s="57"/>
      <c r="S15" s="69"/>
      <c r="T15" s="56"/>
      <c r="U15" s="48"/>
      <c r="V15" s="57"/>
      <c r="W15" s="51"/>
      <c r="X15" s="70" t="s">
        <v>43</v>
      </c>
    </row>
    <row r="16" spans="1:24" ht="14.45" x14ac:dyDescent="0.3">
      <c r="A16" s="45" t="s">
        <v>44</v>
      </c>
      <c r="B16" s="71" t="s">
        <v>45</v>
      </c>
      <c r="C16" s="66">
        <f t="shared" si="1"/>
        <v>15</v>
      </c>
      <c r="D16" s="48">
        <f t="shared" si="0"/>
        <v>0</v>
      </c>
      <c r="E16" s="67">
        <f t="shared" si="2"/>
        <v>15</v>
      </c>
      <c r="F16" s="68">
        <f t="shared" si="3"/>
        <v>4</v>
      </c>
      <c r="G16" s="51">
        <f t="shared" si="3"/>
        <v>1</v>
      </c>
      <c r="H16" s="72"/>
      <c r="I16" s="73"/>
      <c r="J16" s="74"/>
      <c r="K16" s="75"/>
      <c r="L16" s="72"/>
      <c r="M16" s="73"/>
      <c r="N16" s="74"/>
      <c r="O16" s="75"/>
      <c r="P16" s="72"/>
      <c r="Q16" s="73"/>
      <c r="R16" s="74"/>
      <c r="S16" s="75"/>
      <c r="T16" s="72">
        <v>15</v>
      </c>
      <c r="U16" s="73">
        <v>0</v>
      </c>
      <c r="V16" s="74">
        <v>4</v>
      </c>
      <c r="W16" s="76">
        <v>1</v>
      </c>
      <c r="X16" s="70" t="s">
        <v>46</v>
      </c>
    </row>
    <row r="17" spans="1:24" thickBot="1" x14ac:dyDescent="0.35">
      <c r="A17" s="45" t="s">
        <v>47</v>
      </c>
      <c r="B17" s="71" t="s">
        <v>48</v>
      </c>
      <c r="C17" s="77">
        <f t="shared" si="1"/>
        <v>15</v>
      </c>
      <c r="D17" s="78">
        <f t="shared" si="0"/>
        <v>0</v>
      </c>
      <c r="E17" s="79">
        <f t="shared" si="2"/>
        <v>15</v>
      </c>
      <c r="F17" s="80">
        <f>J17+N17+R17+V17</f>
        <v>4</v>
      </c>
      <c r="G17" s="81">
        <f t="shared" si="3"/>
        <v>1</v>
      </c>
      <c r="H17" s="82"/>
      <c r="I17" s="83"/>
      <c r="J17" s="84"/>
      <c r="K17" s="85"/>
      <c r="L17" s="82">
        <v>15</v>
      </c>
      <c r="M17" s="83"/>
      <c r="N17" s="84">
        <v>4</v>
      </c>
      <c r="O17" s="85">
        <v>1</v>
      </c>
      <c r="P17" s="82"/>
      <c r="Q17" s="83"/>
      <c r="R17" s="84"/>
      <c r="S17" s="85"/>
      <c r="T17" s="82"/>
      <c r="U17" s="83"/>
      <c r="V17" s="84"/>
      <c r="W17" s="86"/>
      <c r="X17" s="87" t="s">
        <v>25</v>
      </c>
    </row>
    <row r="18" spans="1:24" ht="15.6" thickTop="1" thickBot="1" x14ac:dyDescent="0.35">
      <c r="A18" s="60"/>
      <c r="B18" s="107" t="s">
        <v>49</v>
      </c>
      <c r="C18" s="113">
        <f>SUM(C8:C17)</f>
        <v>165</v>
      </c>
      <c r="D18" s="114">
        <f>SUM(D8:D17)</f>
        <v>160</v>
      </c>
      <c r="E18" s="115">
        <f>SUM(E8:E17)</f>
        <v>325</v>
      </c>
      <c r="F18" s="116">
        <f>SUM(F8:F17)</f>
        <v>78</v>
      </c>
      <c r="G18" s="117">
        <f>SUM(G8:G17)</f>
        <v>29</v>
      </c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88"/>
    </row>
    <row r="19" spans="1:24" thickTop="1" x14ac:dyDescent="0.3">
      <c r="A19" s="283" t="s">
        <v>50</v>
      </c>
      <c r="B19" s="28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</row>
    <row r="20" spans="1:24" ht="14.45" x14ac:dyDescent="0.3">
      <c r="A20" s="45" t="s">
        <v>51</v>
      </c>
      <c r="B20" s="46" t="s">
        <v>52</v>
      </c>
      <c r="C20" s="47">
        <f>SUM(H20,L20,P20,T20)</f>
        <v>0</v>
      </c>
      <c r="D20" s="48">
        <f t="shared" ref="D20:D37" si="4">SUM(I20+M20+Q20+U20)</f>
        <v>30</v>
      </c>
      <c r="E20" s="49">
        <f t="shared" ref="E20:E37" si="5">SUM(C20:D20)</f>
        <v>30</v>
      </c>
      <c r="F20" s="50">
        <f>J20+N20+R20+V20</f>
        <v>8</v>
      </c>
      <c r="G20" s="51">
        <f>K20+O20+S20+W20</f>
        <v>4</v>
      </c>
      <c r="H20" s="56"/>
      <c r="I20" s="48">
        <v>30</v>
      </c>
      <c r="J20" s="57">
        <v>8</v>
      </c>
      <c r="K20" s="69">
        <v>4</v>
      </c>
      <c r="L20" s="56"/>
      <c r="M20" s="48"/>
      <c r="N20" s="57"/>
      <c r="O20" s="69"/>
      <c r="P20" s="56"/>
      <c r="Q20" s="48"/>
      <c r="R20" s="57"/>
      <c r="S20" s="69"/>
      <c r="T20" s="56"/>
      <c r="U20" s="73"/>
      <c r="V20" s="74"/>
      <c r="W20" s="69"/>
      <c r="X20" s="70" t="s">
        <v>37</v>
      </c>
    </row>
    <row r="21" spans="1:24" ht="14.45" x14ac:dyDescent="0.3">
      <c r="A21" s="45" t="s">
        <v>53</v>
      </c>
      <c r="B21" s="46" t="s">
        <v>54</v>
      </c>
      <c r="C21" s="47">
        <f t="shared" ref="C21:C37" si="6">SUM(H21,L21,P21,T21)</f>
        <v>15</v>
      </c>
      <c r="D21" s="48">
        <f t="shared" si="4"/>
        <v>15</v>
      </c>
      <c r="E21" s="49">
        <f t="shared" si="5"/>
        <v>30</v>
      </c>
      <c r="F21" s="50">
        <f t="shared" ref="F21:G36" si="7">J21+N21+R21+V21</f>
        <v>8</v>
      </c>
      <c r="G21" s="51">
        <f t="shared" si="7"/>
        <v>3</v>
      </c>
      <c r="H21" s="56"/>
      <c r="I21" s="48"/>
      <c r="J21" s="57"/>
      <c r="K21" s="69"/>
      <c r="L21" s="56"/>
      <c r="M21" s="48"/>
      <c r="N21" s="57"/>
      <c r="O21" s="69"/>
      <c r="P21" s="56">
        <v>15</v>
      </c>
      <c r="Q21" s="48">
        <v>15</v>
      </c>
      <c r="R21" s="57">
        <v>8</v>
      </c>
      <c r="S21" s="69">
        <v>3</v>
      </c>
      <c r="T21" s="89"/>
      <c r="U21" s="90"/>
      <c r="V21" s="90"/>
      <c r="W21" s="91"/>
      <c r="X21" s="70" t="s">
        <v>40</v>
      </c>
    </row>
    <row r="22" spans="1:24" x14ac:dyDescent="0.25">
      <c r="A22" s="45" t="s">
        <v>55</v>
      </c>
      <c r="B22" s="46" t="s">
        <v>56</v>
      </c>
      <c r="C22" s="47">
        <f t="shared" si="6"/>
        <v>15</v>
      </c>
      <c r="D22" s="48">
        <f t="shared" si="4"/>
        <v>30</v>
      </c>
      <c r="E22" s="49">
        <f t="shared" si="5"/>
        <v>45</v>
      </c>
      <c r="F22" s="50">
        <f t="shared" si="7"/>
        <v>10</v>
      </c>
      <c r="G22" s="51">
        <f t="shared" si="7"/>
        <v>5</v>
      </c>
      <c r="H22" s="56"/>
      <c r="I22" s="48"/>
      <c r="J22" s="57"/>
      <c r="K22" s="69"/>
      <c r="L22" s="56"/>
      <c r="M22" s="48"/>
      <c r="N22" s="57"/>
      <c r="O22" s="69"/>
      <c r="P22" s="56"/>
      <c r="Q22" s="92"/>
      <c r="R22" s="92"/>
      <c r="S22" s="69"/>
      <c r="T22" s="56">
        <v>15</v>
      </c>
      <c r="U22" s="93">
        <v>30</v>
      </c>
      <c r="V22" s="94">
        <v>10</v>
      </c>
      <c r="W22" s="69">
        <v>5</v>
      </c>
      <c r="X22" s="70" t="s">
        <v>57</v>
      </c>
    </row>
    <row r="23" spans="1:24" x14ac:dyDescent="0.25">
      <c r="A23" s="45" t="s">
        <v>58</v>
      </c>
      <c r="B23" s="46" t="s">
        <v>59</v>
      </c>
      <c r="C23" s="47">
        <f t="shared" si="6"/>
        <v>60</v>
      </c>
      <c r="D23" s="48">
        <f t="shared" si="4"/>
        <v>90</v>
      </c>
      <c r="E23" s="49">
        <f t="shared" si="5"/>
        <v>150</v>
      </c>
      <c r="F23" s="50">
        <f t="shared" si="7"/>
        <v>42</v>
      </c>
      <c r="G23" s="51">
        <f t="shared" si="7"/>
        <v>15</v>
      </c>
      <c r="H23" s="56"/>
      <c r="I23" s="48"/>
      <c r="J23" s="57"/>
      <c r="K23" s="69"/>
      <c r="L23" s="56">
        <v>15</v>
      </c>
      <c r="M23" s="48">
        <v>15</v>
      </c>
      <c r="N23" s="57">
        <v>8</v>
      </c>
      <c r="O23" s="69">
        <v>2</v>
      </c>
      <c r="P23" s="56">
        <v>30</v>
      </c>
      <c r="Q23" s="48">
        <v>30</v>
      </c>
      <c r="R23" s="57">
        <v>14</v>
      </c>
      <c r="S23" s="69">
        <v>3</v>
      </c>
      <c r="T23" s="56">
        <v>15</v>
      </c>
      <c r="U23" s="48">
        <v>45</v>
      </c>
      <c r="V23" s="57">
        <v>20</v>
      </c>
      <c r="W23" s="69">
        <v>10</v>
      </c>
      <c r="X23" s="70" t="s">
        <v>60</v>
      </c>
    </row>
    <row r="24" spans="1:24" ht="14.45" x14ac:dyDescent="0.3">
      <c r="A24" s="45" t="s">
        <v>61</v>
      </c>
      <c r="B24" s="46" t="s">
        <v>62</v>
      </c>
      <c r="C24" s="47">
        <f t="shared" si="6"/>
        <v>15</v>
      </c>
      <c r="D24" s="48">
        <f t="shared" si="4"/>
        <v>15</v>
      </c>
      <c r="E24" s="49">
        <f t="shared" si="5"/>
        <v>30</v>
      </c>
      <c r="F24" s="50">
        <f t="shared" si="7"/>
        <v>8</v>
      </c>
      <c r="G24" s="51">
        <f t="shared" si="7"/>
        <v>3</v>
      </c>
      <c r="H24" s="56">
        <v>15</v>
      </c>
      <c r="I24" s="48">
        <v>15</v>
      </c>
      <c r="J24" s="57">
        <v>8</v>
      </c>
      <c r="K24" s="69">
        <v>3</v>
      </c>
      <c r="L24" s="56"/>
      <c r="M24" s="48"/>
      <c r="N24" s="57"/>
      <c r="O24" s="69"/>
      <c r="P24" s="56"/>
      <c r="Q24" s="48"/>
      <c r="R24" s="57"/>
      <c r="S24" s="69"/>
      <c r="T24" s="56"/>
      <c r="U24" s="48"/>
      <c r="V24" s="57"/>
      <c r="W24" s="69"/>
      <c r="X24" s="70" t="s">
        <v>63</v>
      </c>
    </row>
    <row r="25" spans="1:24" x14ac:dyDescent="0.25">
      <c r="A25" s="45" t="s">
        <v>64</v>
      </c>
      <c r="B25" s="46" t="s">
        <v>65</v>
      </c>
      <c r="C25" s="47">
        <f t="shared" si="6"/>
        <v>15</v>
      </c>
      <c r="D25" s="48">
        <f t="shared" si="4"/>
        <v>15</v>
      </c>
      <c r="E25" s="49">
        <f t="shared" si="5"/>
        <v>30</v>
      </c>
      <c r="F25" s="50">
        <f t="shared" si="7"/>
        <v>8</v>
      </c>
      <c r="G25" s="51">
        <f t="shared" si="7"/>
        <v>4</v>
      </c>
      <c r="H25" s="56">
        <v>15</v>
      </c>
      <c r="I25" s="48">
        <v>15</v>
      </c>
      <c r="J25" s="57">
        <v>8</v>
      </c>
      <c r="K25" s="69">
        <v>4</v>
      </c>
      <c r="L25" s="56"/>
      <c r="M25" s="48"/>
      <c r="N25" s="57"/>
      <c r="O25" s="69"/>
      <c r="P25" s="56"/>
      <c r="Q25" s="48"/>
      <c r="R25" s="57"/>
      <c r="S25" s="69"/>
      <c r="T25" s="56"/>
      <c r="U25" s="48"/>
      <c r="V25" s="57"/>
      <c r="W25" s="69"/>
      <c r="X25" s="70" t="s">
        <v>66</v>
      </c>
    </row>
    <row r="26" spans="1:24" ht="14.45" x14ac:dyDescent="0.3">
      <c r="A26" s="45" t="s">
        <v>67</v>
      </c>
      <c r="B26" s="46" t="s">
        <v>68</v>
      </c>
      <c r="C26" s="47">
        <f t="shared" si="6"/>
        <v>15</v>
      </c>
      <c r="D26" s="48">
        <f t="shared" si="4"/>
        <v>15</v>
      </c>
      <c r="E26" s="49">
        <f t="shared" si="5"/>
        <v>30</v>
      </c>
      <c r="F26" s="50">
        <f t="shared" si="7"/>
        <v>8</v>
      </c>
      <c r="G26" s="51">
        <f t="shared" si="7"/>
        <v>2</v>
      </c>
      <c r="H26" s="56"/>
      <c r="I26" s="48"/>
      <c r="J26" s="57"/>
      <c r="K26" s="69"/>
      <c r="L26" s="56"/>
      <c r="M26" s="48"/>
      <c r="N26" s="57"/>
      <c r="O26" s="69"/>
      <c r="P26" s="56">
        <v>15</v>
      </c>
      <c r="Q26" s="48">
        <v>15</v>
      </c>
      <c r="R26" s="57">
        <v>8</v>
      </c>
      <c r="S26" s="69">
        <v>2</v>
      </c>
      <c r="T26" s="56"/>
      <c r="U26" s="48"/>
      <c r="V26" s="57"/>
      <c r="W26" s="69"/>
      <c r="X26" s="70" t="s">
        <v>40</v>
      </c>
    </row>
    <row r="27" spans="1:24" ht="14.45" x14ac:dyDescent="0.3">
      <c r="A27" s="45" t="s">
        <v>69</v>
      </c>
      <c r="B27" s="21" t="s">
        <v>70</v>
      </c>
      <c r="C27" s="47">
        <f t="shared" si="6"/>
        <v>15</v>
      </c>
      <c r="D27" s="48">
        <f t="shared" si="4"/>
        <v>30</v>
      </c>
      <c r="E27" s="49">
        <f t="shared" si="5"/>
        <v>45</v>
      </c>
      <c r="F27" s="50">
        <f t="shared" si="7"/>
        <v>10</v>
      </c>
      <c r="G27" s="51">
        <f t="shared" si="7"/>
        <v>4</v>
      </c>
      <c r="H27" s="56"/>
      <c r="I27" s="48"/>
      <c r="J27" s="57"/>
      <c r="K27" s="69"/>
      <c r="L27" s="56">
        <v>15</v>
      </c>
      <c r="M27" s="48">
        <v>30</v>
      </c>
      <c r="N27" s="57">
        <v>10</v>
      </c>
      <c r="O27" s="69">
        <v>4</v>
      </c>
      <c r="P27" s="56"/>
      <c r="Q27" s="48"/>
      <c r="R27" s="57"/>
      <c r="S27" s="69"/>
      <c r="T27" s="56"/>
      <c r="U27" s="48"/>
      <c r="V27" s="57"/>
      <c r="W27" s="69"/>
      <c r="X27" s="70" t="s">
        <v>71</v>
      </c>
    </row>
    <row r="28" spans="1:24" ht="22.5" x14ac:dyDescent="0.25">
      <c r="A28" s="45" t="s">
        <v>72</v>
      </c>
      <c r="B28" s="21" t="s">
        <v>73</v>
      </c>
      <c r="C28" s="47">
        <f t="shared" si="6"/>
        <v>15</v>
      </c>
      <c r="D28" s="48">
        <f t="shared" si="4"/>
        <v>0</v>
      </c>
      <c r="E28" s="49">
        <f t="shared" si="5"/>
        <v>15</v>
      </c>
      <c r="F28" s="50">
        <f t="shared" si="7"/>
        <v>4</v>
      </c>
      <c r="G28" s="51">
        <f t="shared" si="7"/>
        <v>1</v>
      </c>
      <c r="H28" s="56"/>
      <c r="I28" s="48"/>
      <c r="J28" s="57"/>
      <c r="K28" s="69"/>
      <c r="L28" s="56">
        <v>15</v>
      </c>
      <c r="M28" s="48">
        <v>0</v>
      </c>
      <c r="N28" s="57">
        <v>4</v>
      </c>
      <c r="O28" s="69">
        <v>1</v>
      </c>
      <c r="P28" s="56"/>
      <c r="Q28" s="48"/>
      <c r="R28" s="57"/>
      <c r="S28" s="69"/>
      <c r="T28" s="56"/>
      <c r="U28" s="48"/>
      <c r="V28" s="57"/>
      <c r="W28" s="69"/>
      <c r="X28" s="70" t="s">
        <v>74</v>
      </c>
    </row>
    <row r="29" spans="1:24" ht="22.5" x14ac:dyDescent="0.25">
      <c r="A29" s="45" t="s">
        <v>75</v>
      </c>
      <c r="B29" s="21" t="s">
        <v>76</v>
      </c>
      <c r="C29" s="47">
        <f t="shared" si="6"/>
        <v>15</v>
      </c>
      <c r="D29" s="48">
        <f t="shared" si="4"/>
        <v>0</v>
      </c>
      <c r="E29" s="49">
        <f t="shared" si="5"/>
        <v>15</v>
      </c>
      <c r="F29" s="50">
        <f t="shared" si="7"/>
        <v>4</v>
      </c>
      <c r="G29" s="51">
        <f t="shared" si="7"/>
        <v>2</v>
      </c>
      <c r="H29" s="56"/>
      <c r="I29" s="48"/>
      <c r="J29" s="57"/>
      <c r="K29" s="69"/>
      <c r="L29" s="56"/>
      <c r="M29" s="48"/>
      <c r="N29" s="57"/>
      <c r="O29" s="69"/>
      <c r="P29" s="56"/>
      <c r="Q29" s="48"/>
      <c r="R29" s="57"/>
      <c r="S29" s="69"/>
      <c r="T29" s="56">
        <v>15</v>
      </c>
      <c r="U29" s="48">
        <v>0</v>
      </c>
      <c r="V29" s="57">
        <v>4</v>
      </c>
      <c r="W29" s="69">
        <v>2</v>
      </c>
      <c r="X29" s="70" t="s">
        <v>46</v>
      </c>
    </row>
    <row r="30" spans="1:24" x14ac:dyDescent="0.25">
      <c r="A30" s="45" t="s">
        <v>77</v>
      </c>
      <c r="B30" s="21" t="s">
        <v>78</v>
      </c>
      <c r="C30" s="47">
        <f t="shared" si="6"/>
        <v>30</v>
      </c>
      <c r="D30" s="48">
        <f t="shared" si="4"/>
        <v>0</v>
      </c>
      <c r="E30" s="49">
        <f t="shared" si="5"/>
        <v>30</v>
      </c>
      <c r="F30" s="50">
        <f t="shared" si="7"/>
        <v>8</v>
      </c>
      <c r="G30" s="51">
        <f t="shared" si="7"/>
        <v>2</v>
      </c>
      <c r="H30" s="56"/>
      <c r="I30" s="48"/>
      <c r="J30" s="57"/>
      <c r="K30" s="69"/>
      <c r="L30" s="56"/>
      <c r="M30" s="48"/>
      <c r="N30" s="57"/>
      <c r="O30" s="69"/>
      <c r="P30" s="56">
        <v>30</v>
      </c>
      <c r="Q30" s="48">
        <v>0</v>
      </c>
      <c r="R30" s="57">
        <v>8</v>
      </c>
      <c r="S30" s="69">
        <v>2</v>
      </c>
      <c r="T30" s="56"/>
      <c r="U30" s="48"/>
      <c r="V30" s="57"/>
      <c r="W30" s="69"/>
      <c r="X30" s="70" t="s">
        <v>40</v>
      </c>
    </row>
    <row r="31" spans="1:24" x14ac:dyDescent="0.25">
      <c r="A31" s="45" t="s">
        <v>79</v>
      </c>
      <c r="B31" s="21" t="s">
        <v>80</v>
      </c>
      <c r="C31" s="47">
        <f t="shared" si="6"/>
        <v>0</v>
      </c>
      <c r="D31" s="48">
        <f t="shared" si="4"/>
        <v>15</v>
      </c>
      <c r="E31" s="49">
        <f t="shared" si="5"/>
        <v>15</v>
      </c>
      <c r="F31" s="50">
        <f t="shared" si="7"/>
        <v>4</v>
      </c>
      <c r="G31" s="51">
        <f t="shared" si="7"/>
        <v>1</v>
      </c>
      <c r="H31" s="56"/>
      <c r="I31" s="48"/>
      <c r="J31" s="57"/>
      <c r="K31" s="69"/>
      <c r="L31" s="56"/>
      <c r="M31" s="48"/>
      <c r="N31" s="57"/>
      <c r="O31" s="69"/>
      <c r="P31" s="56">
        <v>0</v>
      </c>
      <c r="Q31" s="48">
        <v>15</v>
      </c>
      <c r="R31" s="57">
        <v>4</v>
      </c>
      <c r="S31" s="69">
        <v>1</v>
      </c>
      <c r="T31" s="56"/>
      <c r="U31" s="48"/>
      <c r="V31" s="57"/>
      <c r="W31" s="69"/>
      <c r="X31" s="70" t="s">
        <v>81</v>
      </c>
    </row>
    <row r="32" spans="1:24" x14ac:dyDescent="0.25">
      <c r="A32" s="45" t="s">
        <v>82</v>
      </c>
      <c r="B32" s="21" t="s">
        <v>83</v>
      </c>
      <c r="C32" s="47">
        <f t="shared" si="6"/>
        <v>15</v>
      </c>
      <c r="D32" s="48">
        <f t="shared" si="4"/>
        <v>15</v>
      </c>
      <c r="E32" s="49">
        <f t="shared" si="5"/>
        <v>30</v>
      </c>
      <c r="F32" s="50">
        <f t="shared" si="7"/>
        <v>8</v>
      </c>
      <c r="G32" s="51">
        <f t="shared" si="7"/>
        <v>2</v>
      </c>
      <c r="H32" s="56"/>
      <c r="I32" s="48"/>
      <c r="J32" s="57"/>
      <c r="K32" s="69"/>
      <c r="L32" s="56"/>
      <c r="M32" s="48"/>
      <c r="N32" s="57"/>
      <c r="O32" s="69"/>
      <c r="P32" s="56">
        <v>15</v>
      </c>
      <c r="Q32" s="48">
        <v>15</v>
      </c>
      <c r="R32" s="57">
        <v>8</v>
      </c>
      <c r="S32" s="69">
        <v>2</v>
      </c>
      <c r="T32" s="56"/>
      <c r="U32" s="48"/>
      <c r="V32" s="57"/>
      <c r="W32" s="69"/>
      <c r="X32" s="70" t="s">
        <v>84</v>
      </c>
    </row>
    <row r="33" spans="1:24" ht="22.5" x14ac:dyDescent="0.25">
      <c r="A33" s="45" t="s">
        <v>85</v>
      </c>
      <c r="B33" s="21" t="s">
        <v>86</v>
      </c>
      <c r="C33" s="47">
        <f t="shared" si="6"/>
        <v>15</v>
      </c>
      <c r="D33" s="48">
        <f t="shared" si="4"/>
        <v>15</v>
      </c>
      <c r="E33" s="49">
        <f t="shared" si="5"/>
        <v>30</v>
      </c>
      <c r="F33" s="50">
        <f t="shared" si="7"/>
        <v>8</v>
      </c>
      <c r="G33" s="51">
        <f t="shared" si="7"/>
        <v>3</v>
      </c>
      <c r="H33" s="56">
        <v>15</v>
      </c>
      <c r="I33" s="48">
        <v>15</v>
      </c>
      <c r="J33" s="57">
        <v>8</v>
      </c>
      <c r="K33" s="69">
        <v>3</v>
      </c>
      <c r="L33" s="56"/>
      <c r="M33" s="48"/>
      <c r="N33" s="57"/>
      <c r="O33" s="69"/>
      <c r="P33" s="56"/>
      <c r="Q33" s="48"/>
      <c r="R33" s="57"/>
      <c r="S33" s="69"/>
      <c r="T33" s="56"/>
      <c r="U33" s="48"/>
      <c r="V33" s="57"/>
      <c r="W33" s="69"/>
      <c r="X33" s="70" t="s">
        <v>37</v>
      </c>
    </row>
    <row r="34" spans="1:24" x14ac:dyDescent="0.25">
      <c r="A34" s="45" t="s">
        <v>87</v>
      </c>
      <c r="B34" s="46" t="s">
        <v>88</v>
      </c>
      <c r="C34" s="47">
        <f t="shared" si="6"/>
        <v>60</v>
      </c>
      <c r="D34" s="48">
        <f t="shared" si="4"/>
        <v>0</v>
      </c>
      <c r="E34" s="49">
        <f t="shared" si="5"/>
        <v>60</v>
      </c>
      <c r="F34" s="50">
        <f t="shared" si="7"/>
        <v>16</v>
      </c>
      <c r="G34" s="51">
        <f t="shared" si="7"/>
        <v>8</v>
      </c>
      <c r="H34" s="56"/>
      <c r="I34" s="48"/>
      <c r="J34" s="57"/>
      <c r="K34" s="69"/>
      <c r="L34" s="56">
        <v>30</v>
      </c>
      <c r="M34" s="48">
        <v>0</v>
      </c>
      <c r="N34" s="57">
        <v>8</v>
      </c>
      <c r="O34" s="69">
        <v>4</v>
      </c>
      <c r="P34" s="56">
        <v>30</v>
      </c>
      <c r="Q34" s="48">
        <v>0</v>
      </c>
      <c r="R34" s="57">
        <v>8</v>
      </c>
      <c r="S34" s="69">
        <v>4</v>
      </c>
      <c r="T34" s="56"/>
      <c r="U34" s="48"/>
      <c r="V34" s="57"/>
      <c r="W34" s="69"/>
      <c r="X34" s="70" t="s">
        <v>89</v>
      </c>
    </row>
    <row r="35" spans="1:24" x14ac:dyDescent="0.25">
      <c r="A35" s="45" t="s">
        <v>90</v>
      </c>
      <c r="B35" s="46" t="s">
        <v>91</v>
      </c>
      <c r="C35" s="47">
        <f t="shared" si="6"/>
        <v>0</v>
      </c>
      <c r="D35" s="48">
        <f t="shared" si="4"/>
        <v>15</v>
      </c>
      <c r="E35" s="49">
        <f t="shared" si="5"/>
        <v>15</v>
      </c>
      <c r="F35" s="50">
        <f t="shared" si="7"/>
        <v>4</v>
      </c>
      <c r="G35" s="51">
        <f t="shared" si="7"/>
        <v>5</v>
      </c>
      <c r="H35" s="56"/>
      <c r="I35" s="48"/>
      <c r="J35" s="57"/>
      <c r="K35" s="69"/>
      <c r="L35" s="56"/>
      <c r="M35" s="48"/>
      <c r="N35" s="57"/>
      <c r="O35" s="69"/>
      <c r="P35" s="56"/>
      <c r="Q35" s="48"/>
      <c r="R35" s="57"/>
      <c r="S35" s="69"/>
      <c r="T35" s="56">
        <v>0</v>
      </c>
      <c r="U35" s="48">
        <v>15</v>
      </c>
      <c r="V35" s="57">
        <v>4</v>
      </c>
      <c r="W35" s="69">
        <v>5</v>
      </c>
      <c r="X35" s="70" t="s">
        <v>46</v>
      </c>
    </row>
    <row r="36" spans="1:24" x14ac:dyDescent="0.25">
      <c r="A36" s="45" t="s">
        <v>92</v>
      </c>
      <c r="B36" s="46" t="s">
        <v>93</v>
      </c>
      <c r="C36" s="47">
        <f t="shared" si="6"/>
        <v>0</v>
      </c>
      <c r="D36" s="48">
        <f t="shared" si="4"/>
        <v>360</v>
      </c>
      <c r="E36" s="49">
        <f t="shared" si="5"/>
        <v>360</v>
      </c>
      <c r="F36" s="50">
        <f t="shared" si="7"/>
        <v>60</v>
      </c>
      <c r="G36" s="51">
        <f t="shared" si="7"/>
        <v>9</v>
      </c>
      <c r="H36" s="56"/>
      <c r="I36" s="48">
        <v>120</v>
      </c>
      <c r="J36" s="57">
        <v>20</v>
      </c>
      <c r="K36" s="69">
        <v>3</v>
      </c>
      <c r="L36" s="56"/>
      <c r="M36" s="48">
        <v>120</v>
      </c>
      <c r="N36" s="57">
        <v>20</v>
      </c>
      <c r="O36" s="69">
        <v>3</v>
      </c>
      <c r="P36" s="56"/>
      <c r="Q36" s="48">
        <v>120</v>
      </c>
      <c r="R36" s="57">
        <v>20</v>
      </c>
      <c r="S36" s="69">
        <v>3</v>
      </c>
      <c r="T36" s="56"/>
      <c r="U36" s="48"/>
      <c r="V36" s="57"/>
      <c r="W36" s="69"/>
      <c r="X36" s="70" t="s">
        <v>94</v>
      </c>
    </row>
    <row r="37" spans="1:24" ht="15.75" thickBot="1" x14ac:dyDescent="0.3">
      <c r="A37" s="45" t="s">
        <v>95</v>
      </c>
      <c r="B37" s="95" t="s">
        <v>112</v>
      </c>
      <c r="C37" s="77">
        <f t="shared" si="6"/>
        <v>0</v>
      </c>
      <c r="D37" s="78">
        <f t="shared" si="4"/>
        <v>0</v>
      </c>
      <c r="E37" s="79">
        <f t="shared" si="5"/>
        <v>0</v>
      </c>
      <c r="F37" s="80">
        <f>J37+N37+R37+V37</f>
        <v>30</v>
      </c>
      <c r="G37" s="81">
        <f t="shared" ref="G37" si="8">K37+O37+S37+W37</f>
        <v>5</v>
      </c>
      <c r="H37" s="96"/>
      <c r="I37" s="78"/>
      <c r="J37" s="97"/>
      <c r="K37" s="98"/>
      <c r="L37" s="96"/>
      <c r="M37" s="78"/>
      <c r="N37" s="97"/>
      <c r="O37" s="98"/>
      <c r="P37" s="96"/>
      <c r="Q37" s="78"/>
      <c r="R37" s="97"/>
      <c r="S37" s="98"/>
      <c r="T37" s="96">
        <v>0</v>
      </c>
      <c r="U37" s="78">
        <v>0</v>
      </c>
      <c r="V37" s="97">
        <v>30</v>
      </c>
      <c r="W37" s="98">
        <v>5</v>
      </c>
      <c r="X37" s="99" t="s">
        <v>96</v>
      </c>
    </row>
    <row r="38" spans="1:24" ht="16.5" thickTop="1" thickBot="1" x14ac:dyDescent="0.3">
      <c r="A38" s="60"/>
      <c r="B38" s="107" t="s">
        <v>97</v>
      </c>
      <c r="C38" s="113">
        <f>SUM(C20:C37)</f>
        <v>300</v>
      </c>
      <c r="D38" s="114">
        <f>SUM(D20:D37)</f>
        <v>660</v>
      </c>
      <c r="E38" s="115">
        <f>SUM(E20:E37)</f>
        <v>960</v>
      </c>
      <c r="F38" s="116">
        <f>SUM(F20:F37)</f>
        <v>248</v>
      </c>
      <c r="G38" s="117">
        <f>SUM(G20:G37)</f>
        <v>78</v>
      </c>
      <c r="H38" s="61"/>
      <c r="I38" s="62"/>
      <c r="J38" s="62"/>
      <c r="K38" s="118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88"/>
    </row>
    <row r="39" spans="1:24" ht="15.75" thickTop="1" x14ac:dyDescent="0.25">
      <c r="A39" s="283" t="s">
        <v>98</v>
      </c>
      <c r="B39" s="28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</row>
    <row r="40" spans="1:24" ht="22.5" x14ac:dyDescent="0.25">
      <c r="A40" s="45" t="s">
        <v>99</v>
      </c>
      <c r="B40" s="21" t="s">
        <v>100</v>
      </c>
      <c r="C40" s="47">
        <f>SUM(H40,L40,P40,T40)</f>
        <v>0</v>
      </c>
      <c r="D40" s="48">
        <f>SUM(I40+M40+Q40+U40)</f>
        <v>30</v>
      </c>
      <c r="E40" s="49">
        <f>SUM(C40:D40)</f>
        <v>30</v>
      </c>
      <c r="F40" s="50">
        <f>J40+N40+R40+V40</f>
        <v>8</v>
      </c>
      <c r="G40" s="51">
        <f>SUM(K40,O40,S40,W40)</f>
        <v>3</v>
      </c>
      <c r="H40" s="56">
        <v>0</v>
      </c>
      <c r="I40" s="48">
        <v>30</v>
      </c>
      <c r="J40" s="57">
        <v>8</v>
      </c>
      <c r="K40" s="51">
        <v>3</v>
      </c>
      <c r="L40" s="56"/>
      <c r="M40" s="48"/>
      <c r="N40" s="57"/>
      <c r="O40" s="51"/>
      <c r="P40" s="56"/>
      <c r="Q40" s="48"/>
      <c r="R40" s="57"/>
      <c r="S40" s="51"/>
      <c r="T40" s="56"/>
      <c r="U40" s="48"/>
      <c r="V40" s="57"/>
      <c r="W40" s="51"/>
      <c r="X40" s="70" t="s">
        <v>37</v>
      </c>
    </row>
    <row r="41" spans="1:24" ht="22.5" x14ac:dyDescent="0.25">
      <c r="A41" s="45" t="s">
        <v>101</v>
      </c>
      <c r="B41" s="21" t="s">
        <v>102</v>
      </c>
      <c r="C41" s="47">
        <f>SUM(H41,L41,P41,T41)</f>
        <v>0</v>
      </c>
      <c r="D41" s="48">
        <f>SUM(I41+M41+Q41+U41)</f>
        <v>30</v>
      </c>
      <c r="E41" s="49">
        <f>SUM(C41:D41)</f>
        <v>30</v>
      </c>
      <c r="F41" s="50">
        <f t="shared" ref="F41:F42" si="9">J41+N41+R41+V41</f>
        <v>8</v>
      </c>
      <c r="G41" s="51">
        <f>SUM(K41,O41,S41,W41)</f>
        <v>1</v>
      </c>
      <c r="H41" s="56"/>
      <c r="I41" s="48"/>
      <c r="J41" s="57"/>
      <c r="K41" s="51"/>
      <c r="L41" s="56">
        <v>0</v>
      </c>
      <c r="M41" s="48">
        <v>30</v>
      </c>
      <c r="N41" s="57">
        <v>8</v>
      </c>
      <c r="O41" s="51">
        <v>1</v>
      </c>
      <c r="P41" s="56"/>
      <c r="Q41" s="48"/>
      <c r="R41" s="57"/>
      <c r="S41" s="51"/>
      <c r="T41" s="56"/>
      <c r="U41" s="48"/>
      <c r="V41" s="57"/>
      <c r="W41" s="51"/>
      <c r="X41" s="70" t="s">
        <v>74</v>
      </c>
    </row>
    <row r="42" spans="1:24" x14ac:dyDescent="0.25">
      <c r="A42" s="45" t="s">
        <v>103</v>
      </c>
      <c r="B42" s="21" t="s">
        <v>104</v>
      </c>
      <c r="C42" s="47">
        <f>SUM(H42,L42,P42,T42)</f>
        <v>0</v>
      </c>
      <c r="D42" s="48">
        <f>SUM(I42+M42+Q42+U42)</f>
        <v>30</v>
      </c>
      <c r="E42" s="49">
        <f>SUM(C42:D42)</f>
        <v>30</v>
      </c>
      <c r="F42" s="50">
        <f t="shared" si="9"/>
        <v>8</v>
      </c>
      <c r="G42" s="51">
        <f>SUM(K42,O42,S42,W42)</f>
        <v>1</v>
      </c>
      <c r="H42" s="56"/>
      <c r="I42" s="48"/>
      <c r="J42" s="57"/>
      <c r="K42" s="51"/>
      <c r="L42" s="56"/>
      <c r="M42" s="48"/>
      <c r="N42" s="57"/>
      <c r="O42" s="51"/>
      <c r="P42" s="56">
        <v>0</v>
      </c>
      <c r="Q42" s="48">
        <v>30</v>
      </c>
      <c r="R42" s="57">
        <v>8</v>
      </c>
      <c r="S42" s="51">
        <v>1</v>
      </c>
      <c r="T42" s="56"/>
      <c r="U42" s="48"/>
      <c r="V42" s="57"/>
      <c r="W42" s="51"/>
      <c r="X42" s="70" t="s">
        <v>40</v>
      </c>
    </row>
    <row r="43" spans="1:24" ht="34.5" thickBot="1" x14ac:dyDescent="0.3">
      <c r="A43" s="45" t="s">
        <v>105</v>
      </c>
      <c r="B43" s="21" t="s">
        <v>106</v>
      </c>
      <c r="C43" s="66">
        <f>SUM(H43,L43,P43,T43)</f>
        <v>0</v>
      </c>
      <c r="D43" s="73">
        <f>SUM(I43+M43+Q43+U43)</f>
        <v>30</v>
      </c>
      <c r="E43" s="67">
        <f>SUM(C43:D43)</f>
        <v>30</v>
      </c>
      <c r="F43" s="68">
        <f>J43+N43+R43+V43</f>
        <v>8</v>
      </c>
      <c r="G43" s="76">
        <f>SUM(K43,O43,S43,W43)</f>
        <v>2</v>
      </c>
      <c r="H43" s="96"/>
      <c r="I43" s="78"/>
      <c r="J43" s="97"/>
      <c r="K43" s="81"/>
      <c r="L43" s="96"/>
      <c r="M43" s="78"/>
      <c r="N43" s="97"/>
      <c r="O43" s="81"/>
      <c r="P43" s="96"/>
      <c r="Q43" s="78"/>
      <c r="R43" s="97"/>
      <c r="S43" s="81"/>
      <c r="T43" s="96">
        <v>0</v>
      </c>
      <c r="U43" s="78">
        <v>30</v>
      </c>
      <c r="V43" s="97">
        <v>8</v>
      </c>
      <c r="W43" s="81">
        <v>2</v>
      </c>
      <c r="X43" s="87" t="s">
        <v>46</v>
      </c>
    </row>
    <row r="44" spans="1:24" ht="16.5" thickTop="1" thickBot="1" x14ac:dyDescent="0.3">
      <c r="A44" s="100"/>
      <c r="B44" s="119" t="s">
        <v>107</v>
      </c>
      <c r="C44" s="120">
        <f>SUM(C40:C43)</f>
        <v>0</v>
      </c>
      <c r="D44" s="121">
        <f>SUM(D40:D43)</f>
        <v>120</v>
      </c>
      <c r="E44" s="122">
        <f>SUM(E40:E43)</f>
        <v>120</v>
      </c>
      <c r="F44" s="122">
        <f>SUM(F40:F43)</f>
        <v>32</v>
      </c>
      <c r="G44" s="123">
        <f>SUM(G40:G43)</f>
        <v>7</v>
      </c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2"/>
    </row>
    <row r="45" spans="1:24" ht="16.5" thickTop="1" thickBot="1" x14ac:dyDescent="0.3">
      <c r="A45" s="103"/>
      <c r="B45" s="124" t="s">
        <v>109</v>
      </c>
      <c r="C45" s="125">
        <f>SUM(C6,C18,C38,C44)-C36</f>
        <v>465</v>
      </c>
      <c r="D45" s="126">
        <f>SUM(D6,D18,D38,D44)-D36</f>
        <v>670</v>
      </c>
      <c r="E45" s="126">
        <f>SUM(C45:D45)-E36</f>
        <v>775</v>
      </c>
      <c r="F45" s="127">
        <f>F44+F38+F18+F6-F36</f>
        <v>322</v>
      </c>
      <c r="G45" s="128">
        <f>SUM(G6,G18,G38,G44)-G36</f>
        <v>111</v>
      </c>
      <c r="H45" s="104">
        <f t="shared" ref="H45:W45" si="10">SUM(H5:H44)-H36</f>
        <v>75</v>
      </c>
      <c r="I45" s="104">
        <f t="shared" si="10"/>
        <v>180</v>
      </c>
      <c r="J45" s="104">
        <f t="shared" si="10"/>
        <v>66</v>
      </c>
      <c r="K45" s="104">
        <f t="shared" si="10"/>
        <v>27</v>
      </c>
      <c r="L45" s="104">
        <f t="shared" si="10"/>
        <v>165</v>
      </c>
      <c r="M45" s="104">
        <f t="shared" si="10"/>
        <v>175</v>
      </c>
      <c r="N45" s="104">
        <f t="shared" si="10"/>
        <v>84</v>
      </c>
      <c r="O45" s="104">
        <f t="shared" si="10"/>
        <v>27</v>
      </c>
      <c r="P45" s="104">
        <f t="shared" si="10"/>
        <v>165</v>
      </c>
      <c r="Q45" s="104">
        <f t="shared" si="10"/>
        <v>195</v>
      </c>
      <c r="R45" s="104">
        <f t="shared" si="10"/>
        <v>92</v>
      </c>
      <c r="S45" s="104">
        <f t="shared" si="10"/>
        <v>27</v>
      </c>
      <c r="T45" s="104">
        <f t="shared" si="10"/>
        <v>60</v>
      </c>
      <c r="U45" s="104">
        <f t="shared" si="10"/>
        <v>120</v>
      </c>
      <c r="V45" s="104">
        <f t="shared" si="10"/>
        <v>80</v>
      </c>
      <c r="W45" s="104">
        <f t="shared" si="10"/>
        <v>30</v>
      </c>
      <c r="X45" s="105"/>
    </row>
    <row r="46" spans="1:24" ht="16.5" thickTop="1" thickBot="1" x14ac:dyDescent="0.3">
      <c r="A46" s="103"/>
      <c r="B46" s="124" t="s">
        <v>110</v>
      </c>
      <c r="C46" s="125">
        <f>C6+C18+C38+C44</f>
        <v>465</v>
      </c>
      <c r="D46" s="125">
        <f t="shared" ref="D46:G46" si="11">D6+D18+D38+D44</f>
        <v>1030</v>
      </c>
      <c r="E46" s="125">
        <f t="shared" si="11"/>
        <v>1495</v>
      </c>
      <c r="F46" s="129">
        <f>F44+F38+F18+F6</f>
        <v>382</v>
      </c>
      <c r="G46" s="125">
        <f t="shared" si="11"/>
        <v>120</v>
      </c>
      <c r="H46" s="104">
        <f>SUM(H5:H43)</f>
        <v>75</v>
      </c>
      <c r="I46" s="104">
        <f t="shared" ref="I46:W46" si="12">SUM(I5:I43)</f>
        <v>300</v>
      </c>
      <c r="J46" s="104"/>
      <c r="K46" s="104">
        <f t="shared" si="12"/>
        <v>30</v>
      </c>
      <c r="L46" s="104">
        <f>SUM(L5:L43)</f>
        <v>165</v>
      </c>
      <c r="M46" s="104">
        <f t="shared" si="12"/>
        <v>295</v>
      </c>
      <c r="N46" s="104"/>
      <c r="O46" s="104">
        <f t="shared" si="12"/>
        <v>30</v>
      </c>
      <c r="P46" s="104">
        <f>SUM(P5:P43)</f>
        <v>165</v>
      </c>
      <c r="Q46" s="104">
        <f t="shared" si="12"/>
        <v>315</v>
      </c>
      <c r="R46" s="104"/>
      <c r="S46" s="104">
        <f t="shared" si="12"/>
        <v>30</v>
      </c>
      <c r="T46" s="104">
        <f>SUM(T5:T43)</f>
        <v>60</v>
      </c>
      <c r="U46" s="104">
        <f t="shared" si="12"/>
        <v>120</v>
      </c>
      <c r="V46" s="104"/>
      <c r="W46" s="104">
        <f t="shared" si="12"/>
        <v>30</v>
      </c>
      <c r="X46" s="105"/>
    </row>
    <row r="47" spans="1:24" ht="16.5" thickTop="1" thickBot="1" x14ac:dyDescent="0.3">
      <c r="A47" s="106"/>
      <c r="B47" s="285" t="s">
        <v>108</v>
      </c>
      <c r="C47" s="286"/>
      <c r="D47" s="286"/>
      <c r="E47" s="286"/>
      <c r="F47" s="286"/>
      <c r="G47" s="286"/>
      <c r="H47" s="282">
        <f>SUM(H45,I45)</f>
        <v>255</v>
      </c>
      <c r="I47" s="282"/>
      <c r="J47" s="130"/>
      <c r="K47" s="131"/>
      <c r="L47" s="282">
        <f>SUM(L45,M45)</f>
        <v>340</v>
      </c>
      <c r="M47" s="282"/>
      <c r="N47" s="130"/>
      <c r="O47" s="131"/>
      <c r="P47" s="282">
        <f>SUM(P45,Q45)</f>
        <v>360</v>
      </c>
      <c r="Q47" s="282"/>
      <c r="R47" s="130"/>
      <c r="S47" s="131"/>
      <c r="T47" s="282">
        <f>SUM(T45,U45)</f>
        <v>180</v>
      </c>
      <c r="U47" s="282"/>
      <c r="V47" s="130"/>
      <c r="W47" s="131"/>
      <c r="X47" s="132">
        <f>SUM(H47,L47,P47,T47)</f>
        <v>1135</v>
      </c>
    </row>
    <row r="48" spans="1:24" ht="15.75" thickTop="1" x14ac:dyDescent="0.25"/>
  </sheetData>
  <mergeCells count="22">
    <mergeCell ref="A1:A3"/>
    <mergeCell ref="B1:B3"/>
    <mergeCell ref="C1:G1"/>
    <mergeCell ref="H1:K1"/>
    <mergeCell ref="L1:O1"/>
    <mergeCell ref="T1:W1"/>
    <mergeCell ref="X1:X3"/>
    <mergeCell ref="C2:G2"/>
    <mergeCell ref="H2:K2"/>
    <mergeCell ref="L2:O2"/>
    <mergeCell ref="P2:S2"/>
    <mergeCell ref="T2:W2"/>
    <mergeCell ref="P1:S1"/>
    <mergeCell ref="L47:M47"/>
    <mergeCell ref="P47:Q47"/>
    <mergeCell ref="T47:U47"/>
    <mergeCell ref="A4:B4"/>
    <mergeCell ref="A7:B7"/>
    <mergeCell ref="A19:B19"/>
    <mergeCell ref="A39:B39"/>
    <mergeCell ref="B47:G47"/>
    <mergeCell ref="H47:I47"/>
  </mergeCells>
  <pageMargins left="0.7" right="0.7" top="0.75" bottom="0.75" header="0.3" footer="0.3"/>
  <pageSetup paperSize="9" scale="7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program II st.nst.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Anetta</dc:creator>
  <cp:lastModifiedBy>Małgorzata Derzechowska</cp:lastModifiedBy>
  <cp:lastPrinted>2019-09-09T11:51:09Z</cp:lastPrinted>
  <dcterms:created xsi:type="dcterms:W3CDTF">2017-09-29T06:54:42Z</dcterms:created>
  <dcterms:modified xsi:type="dcterms:W3CDTF">2019-09-09T11:55:17Z</dcterms:modified>
</cp:coreProperties>
</file>